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21" windowWidth="14220" windowHeight="9120" tabRatio="907" activeTab="0"/>
  </bookViews>
  <sheets>
    <sheet name="Medl.innskudd2006" sheetId="1" r:id="rId1"/>
    <sheet name="Regnskap 2006" sheetId="2" r:id="rId2"/>
    <sheet name="Balanse 2006" sheetId="3" r:id="rId3"/>
  </sheets>
  <definedNames>
    <definedName name="_xlnm.Print_Area" localSheetId="2">'Balanse 2006'!$A$1:$D$16</definedName>
    <definedName name="_xlnm.Print_Area" localSheetId="0">'Medl.innskudd2006'!$A$1:$D$13</definedName>
    <definedName name="_xlnm.Print_Area" localSheetId="1">'Regnskap 2006'!$A$1:$H$161</definedName>
    <definedName name="EXTRACT" localSheetId="2">'Balanse 2006'!#REF!</definedName>
    <definedName name="EXTRACT" localSheetId="0">'Medl.innskudd2006'!#REF!</definedName>
    <definedName name="EXTRACT" localSheetId="1">'Regnskap 2006'!#REF!</definedName>
  </definedNames>
  <calcPr fullCalcOnLoad="1"/>
</workbook>
</file>

<file path=xl/sharedStrings.xml><?xml version="1.0" encoding="utf-8"?>
<sst xmlns="http://schemas.openxmlformats.org/spreadsheetml/2006/main" count="254" uniqueCount="222">
  <si>
    <t>DNB</t>
  </si>
  <si>
    <t>D</t>
  </si>
  <si>
    <t>K</t>
  </si>
  <si>
    <t>-</t>
  </si>
  <si>
    <t>TOTAL OVERFØRES</t>
  </si>
  <si>
    <t>OVERFØRT</t>
  </si>
  <si>
    <t>BALANSE</t>
  </si>
  <si>
    <t>Støtte refinansiering S. Adolfsen</t>
  </si>
  <si>
    <t>Støtte refinansiering S. Jaksjø</t>
  </si>
  <si>
    <t>Støtte refinansiering R Karlstrøm</t>
  </si>
  <si>
    <t>Støtte refinansiering E. Jemtland</t>
  </si>
  <si>
    <t>Støtte refinansiering T Grefsgård</t>
  </si>
  <si>
    <t>Støtte refinansiering Ø Thorsen</t>
  </si>
  <si>
    <t>Støtte refinansiering T Eide</t>
  </si>
  <si>
    <t>Støtte refinansiering R Myhre</t>
  </si>
  <si>
    <t>Bilag</t>
  </si>
  <si>
    <t>Medlemsinnskudd 16. november 2005</t>
  </si>
  <si>
    <t>TOTALT</t>
  </si>
  <si>
    <t>Kontingent</t>
  </si>
  <si>
    <t>Gjeld medlemmer (medlemsinnskudd)</t>
  </si>
  <si>
    <t>Bevegelse</t>
  </si>
  <si>
    <t>Totalt</t>
  </si>
  <si>
    <t>Belastet forsikring 2/2-06</t>
  </si>
  <si>
    <t>Trukket kontingent vår 2006</t>
  </si>
  <si>
    <t>2/2 2006  Ny saldo</t>
  </si>
  <si>
    <t>25/2 2006  Ny saldo</t>
  </si>
  <si>
    <t>AKTIVA  31/12 2006</t>
  </si>
  <si>
    <t>AKTIVA  1/1 2006</t>
  </si>
  <si>
    <t>11/1   Støtte 6/11-05 FireFyrer/Borge</t>
  </si>
  <si>
    <t>2/2   Pan Lydstudio - Rep. av keyboard</t>
  </si>
  <si>
    <t>2/2   Vikar Kjetil Sletsjø Svendsen - Hot- Arena 18/1</t>
  </si>
  <si>
    <t>2/2   Vikar Christian Lund - Hot- Arena 18/1</t>
  </si>
  <si>
    <t>2/2   Vikar Hanne Gundersveen - Hot- Arena 18/1 og prøve</t>
  </si>
  <si>
    <t>2/2   JV Terje Fjærn Symra 4/12-05</t>
  </si>
  <si>
    <t>2/2   Norsk Jazzforum - Forsikring 2005</t>
  </si>
  <si>
    <t>6/2   Årspris VISA</t>
  </si>
  <si>
    <t>9/2   Vikar Geir Hauger 19/3 Stand-up Jazz</t>
  </si>
  <si>
    <t>15/2   Ref. forsikring Odd Dalbye</t>
  </si>
  <si>
    <t>20/2  Inntekt Arena Lillestrøm 18/1</t>
  </si>
  <si>
    <t>20/2  Direksjon Januar B.Barlo</t>
  </si>
  <si>
    <t>27/2  Utlegg gave T.Grefsgård 60 år og porto</t>
  </si>
  <si>
    <t>27/2  Vikar Solist Anne Mette Steinholt 18/1 Arena</t>
  </si>
  <si>
    <t>17/3  Vikar geir Hauger 19/3 Stand-Up Jazz</t>
  </si>
  <si>
    <t>17/3  Arr. S. Stokland September Song" Stand-Up Jazz 19/3</t>
  </si>
  <si>
    <t>17/3  Direksjon februar B.Barlo</t>
  </si>
  <si>
    <t>23/3  Annonse ØB Stand-Up Jazz 19/3</t>
  </si>
  <si>
    <t>23/3  Plakater Stand-Up Jazz 19/3</t>
  </si>
  <si>
    <t>23/3  Solist Stian Carstensen Stand-Up Jazz 19/3</t>
  </si>
  <si>
    <t>23/3  Vikar Bjørn Egil Hop Stand-Up Jazz 19/3</t>
  </si>
  <si>
    <t>23/3  Geir Hauger Stand-Up Jazzz 19/3</t>
  </si>
  <si>
    <t>23/3 Utlegg GT Sara Stand-Up Jazz 19/3 (1000) og porto</t>
  </si>
  <si>
    <t xml:space="preserve">OVERFØRT FRA 2005:  </t>
  </si>
  <si>
    <t>Omk ved bytte av signaturberettiget</t>
  </si>
  <si>
    <t>Trukket fra innskudd</t>
  </si>
  <si>
    <t>2/2   Stiftelsen Odin - Jazznytt</t>
  </si>
  <si>
    <t>1/3    Omkostninger</t>
  </si>
  <si>
    <t>Gulmarkerte = fjorårets inntekter/utgifter</t>
  </si>
  <si>
    <t>27/3   Blomster Stand-Up Jazz</t>
  </si>
  <si>
    <t>19/3 Bilettinntekt "Stand-up Jazz"</t>
  </si>
  <si>
    <t>19/3 Leie Kinoteateret "Stand-up Jazz"</t>
  </si>
  <si>
    <t>19/3 Stemming Flygel "Stand-up Jazz"</t>
  </si>
  <si>
    <t>19/3 Provisjon bilettesalg "Stand-up Jazz"</t>
  </si>
  <si>
    <t xml:space="preserve">18/4 Direksjon prøver mars </t>
  </si>
  <si>
    <t>18/4 Direksjon "Stand-up Jazz2 19/3</t>
  </si>
  <si>
    <t>18/4 ØB annonser "Stand-up" Jazz</t>
  </si>
  <si>
    <t>18/4 Jon Bakkelund vikar prøver</t>
  </si>
  <si>
    <t>18/4 Helge Ellingsen vikar bass 19/3</t>
  </si>
  <si>
    <t>Betalt v/bank</t>
  </si>
  <si>
    <t>3/4 Omk</t>
  </si>
  <si>
    <t>18/4 Kontingent vår 063 Jon Petter Andersen</t>
  </si>
  <si>
    <t>27/4 OVGS 21/4 Tron Syversen vikar trp</t>
  </si>
  <si>
    <t>27/4 Ø. Yri oVGS 21/4 barsax</t>
  </si>
  <si>
    <t>27/4 Kjell Bernt kalland OVGD 21/4 sax</t>
  </si>
  <si>
    <t>28/4 OVGS 21/4 inntekt</t>
  </si>
  <si>
    <t>2/5 G. Hauger trp 28/4 Ekeberg + 500,- 19/3</t>
  </si>
  <si>
    <t>2/5 Helge Ellingsen 28/4 Ekebergrest</t>
  </si>
  <si>
    <t>2/5 Jon Bakkelund 28/4 Ekebergrest sax</t>
  </si>
  <si>
    <t>2/5 Anne Mette Steinsholt 21/4 og 28/4</t>
  </si>
  <si>
    <t>29</t>
  </si>
  <si>
    <t>28/4 Ekebergrest/Fjærn</t>
  </si>
  <si>
    <t>Balanse 2006 SKI STORBAND</t>
  </si>
  <si>
    <t>Saldo DnB kto. 7114.05.46148 pr. 1/1 2006</t>
  </si>
  <si>
    <t>Saldo DnB kto. 7114.05.46148 pr. 3/12 2006</t>
  </si>
  <si>
    <t>3/5 NJF støtte  Stand-Up Jazz</t>
  </si>
  <si>
    <t>3/5  Direksjon april</t>
  </si>
  <si>
    <t>8/5 Underskuddsgaranti Stand-Up Jazz</t>
  </si>
  <si>
    <t>15/5 Geir hauger Kingsberg 11/5 + øvelser</t>
  </si>
  <si>
    <t>23/5 Kristin Merete Atne Ekebergrest. 28/4</t>
  </si>
  <si>
    <t>23/5 Nina Masterud viumdal Kongsberg 11/5</t>
  </si>
  <si>
    <t>22/5 Ski Kommune - Tilskudd</t>
  </si>
  <si>
    <t>23/5 Utlegg JoPa Apparatledning</t>
  </si>
  <si>
    <t>22/5 Musikkens Studieforbund v/R.Myhre</t>
  </si>
  <si>
    <t>31/5 Kongsberg 11/5 NorPark</t>
  </si>
  <si>
    <t>Omk april</t>
  </si>
  <si>
    <t>6/6 Ø.Skallerud Kongsberg 11/5</t>
  </si>
  <si>
    <t>6/6 Ákto. Geir Hauger</t>
  </si>
  <si>
    <t>6/6 Direksjon mai</t>
  </si>
  <si>
    <t>6/6 Ski Musikkråd - Kontingent</t>
  </si>
  <si>
    <t>19/6 ákto2 Geir Hauger</t>
  </si>
  <si>
    <t>26/6 Alf Løvstad vikar prøve</t>
  </si>
  <si>
    <t>26/6 Rune A. Nicolaysen Ski Sentrum 17/6</t>
  </si>
  <si>
    <t>26/6 Direksjon Juni</t>
  </si>
  <si>
    <t>Omk mai</t>
  </si>
  <si>
    <t xml:space="preserve"> '31/7 Utlegg T.Grefsgård Skallerud/Ski Jazzklubb</t>
  </si>
  <si>
    <t>Omk juni</t>
  </si>
  <si>
    <t>23/8 Tron Syversen OJF 17/8</t>
  </si>
  <si>
    <t>23/8  Knut Løken OJF 17/8</t>
  </si>
  <si>
    <t>23/8 Geir Hauger OJF 17/8</t>
  </si>
  <si>
    <t>23/8  Majken Christiansen OJF 17/8</t>
  </si>
  <si>
    <t>1/9 Omk august</t>
  </si>
  <si>
    <t>1/9 OJF 17(8</t>
  </si>
  <si>
    <t>11/9 Rep Mixer</t>
  </si>
  <si>
    <t>12/9 Direksjon august</t>
  </si>
  <si>
    <t>Trukket kontingent høst 2006</t>
  </si>
  <si>
    <t xml:space="preserve">11/9 Omk juli (v/bankavst.)  </t>
  </si>
  <si>
    <t>Avstemming:</t>
  </si>
  <si>
    <t>Bnr</t>
  </si>
  <si>
    <t>19/9 Utlegg porto Jub.Kons. 11/11</t>
  </si>
  <si>
    <t>2/10 Omk sept</t>
  </si>
  <si>
    <t>Herav rep barsax 200.-</t>
  </si>
  <si>
    <t>9/10 Direksjon september</t>
  </si>
  <si>
    <t>13/10 Kontingent NJF 3006</t>
  </si>
  <si>
    <t>17/10 Utlegg Pan ledning/jack</t>
  </si>
  <si>
    <t>18/10 Geir Hauger akto høst 06</t>
  </si>
  <si>
    <t>17/10 Kontingent Jon Petter Andersen</t>
  </si>
  <si>
    <t>18/10 Jens Ivar Dagestad jobb 14/10 + 3 øvesler</t>
  </si>
  <si>
    <t>18/10 Majken Christiansen Soria Moria 14/10</t>
  </si>
  <si>
    <t>27/10 Norske Anleggsgartnere 14/10</t>
  </si>
  <si>
    <t>Herav OJF 2,5'</t>
  </si>
  <si>
    <t>HeravSki Sentrum 2,5'</t>
  </si>
  <si>
    <t>Herav Kongsberg 2,5'</t>
  </si>
  <si>
    <t>Herav Oppegård/Ekeberg á 2,5'</t>
  </si>
  <si>
    <t>1/11 Omk okt</t>
  </si>
  <si>
    <t>6/11 Blekk skriver "Flyers" Jub.kons. 11/11</t>
  </si>
  <si>
    <t>6/11 Direksjon oktober</t>
  </si>
  <si>
    <t xml:space="preserve">6/11 Kunstlotteri </t>
  </si>
  <si>
    <t>8/11 Utlegg 11/11 (blomster 800,-, artister catering 340,-, mottagelse 2.005,-)</t>
  </si>
  <si>
    <t>13/11 Nama (Heide-Steen) 11/11</t>
  </si>
  <si>
    <t>21/11 G.Hauger 11/11  (kons/sem 2', øvelser 2,5')</t>
  </si>
  <si>
    <t>21/11 Majken Christiansen 11/11</t>
  </si>
  <si>
    <t>21/11 Utlegg plakat 11/11</t>
  </si>
  <si>
    <t>16/11 Ski Storsenter  (Jubileumsstøtte)</t>
  </si>
  <si>
    <t>21/11 Anne Mette Steinsholdt 11/11</t>
  </si>
  <si>
    <t>22/11 Jubileumsgave Ski Kommune</t>
  </si>
  <si>
    <t>22/11 Innskudd (Bill 1.800,-, lotteri 2.300,-)</t>
  </si>
  <si>
    <t>22/11 Billetter kontant</t>
  </si>
  <si>
    <t>23/11  Sponsing Strategi Reklamebyrå</t>
  </si>
  <si>
    <t>27/11 Kristin Merete Atne (14/10: 1' - 11/11+ prøver 1,5')</t>
  </si>
  <si>
    <t>27/11 Utlegg Eje (Porto 11/11 109,- / Parkering 111,-)</t>
  </si>
  <si>
    <t>28/11  Spons Grand Herrefrisør 11/11</t>
  </si>
  <si>
    <t>28/11 Musikkens Studieforbund</t>
  </si>
  <si>
    <t>29/11  Spons Ski Taxi</t>
  </si>
  <si>
    <t>1/12  Spons Sentrum Damefrisør  11/11</t>
  </si>
  <si>
    <t>4/12  Spons Travelnet  11/11</t>
  </si>
  <si>
    <t>6/12  Spons DnB  11/11</t>
  </si>
  <si>
    <t>7/12  G.andersen prøve</t>
  </si>
  <si>
    <t>7/12 Pål Hennuing Havøy Operaen 2/12</t>
  </si>
  <si>
    <t>7/12 Lars Harald Jegleim Operaen 2/12 + prøver</t>
  </si>
  <si>
    <t>7/12 Bernt Kristian Kvarstein  Operaen 2/12 + prøver</t>
  </si>
  <si>
    <t>11/12 Line Falkenberg Operaen 2/12 + prøver</t>
  </si>
  <si>
    <t>13/12 Bot 2/12</t>
  </si>
  <si>
    <t>13/12 Bilder Kunstlotteri</t>
  </si>
  <si>
    <t>13/12 Direksjon nov (2/12 3',  11/11 3')</t>
  </si>
  <si>
    <t>5/12 iinn fra EJE (Bill 400 - parkering 160 + kontingent 200 - tlfutg 200)</t>
  </si>
  <si>
    <t xml:space="preserve">13/12 Elvins Styremøte </t>
  </si>
  <si>
    <t>13/12 Gratiale Biørn Barlo</t>
  </si>
  <si>
    <t>18/12  Norsk Jazzforum  Forsikring 2006</t>
  </si>
  <si>
    <t>1/12 Omk nov</t>
  </si>
  <si>
    <t>8/12 Operaen 2/12</t>
  </si>
  <si>
    <t>14/12  Spons Brdr. Dahl 2/12</t>
  </si>
  <si>
    <t>18/12 Bet. forsikr Eje</t>
  </si>
  <si>
    <t>19/12  Spons  Ski Bygg</t>
  </si>
  <si>
    <t>21/12 Bet forsikr Rolf Karlstrøm</t>
  </si>
  <si>
    <t>21/12 Ski Kommune 11/11 Jub konsert</t>
  </si>
  <si>
    <t>27/12  Spons Ski Gullsmedforretninr</t>
  </si>
  <si>
    <t>29/12 Omk</t>
  </si>
  <si>
    <t>29/12 Renter</t>
  </si>
  <si>
    <t>Belastet forsikring 21/12-06</t>
  </si>
  <si>
    <t>31/12 2006  Ny saldo</t>
  </si>
  <si>
    <t>21/11 A.Berger (14/10 1,5', sem/11/11+øvelser 4' + 500 bonus))</t>
  </si>
  <si>
    <t>7/12 G.Hauger Operaen + 2 prøver</t>
  </si>
  <si>
    <t>29/12 Bet forsikr R. Myhre</t>
  </si>
  <si>
    <t>Høst</t>
  </si>
  <si>
    <t>Vår</t>
  </si>
  <si>
    <t>Åge Korneliussen</t>
  </si>
  <si>
    <t>Rolf Karlstrøm</t>
  </si>
  <si>
    <t>Stig Adolfsen</t>
  </si>
  <si>
    <t>Einar Jemtland</t>
  </si>
  <si>
    <t>Jon Petter Andersen</t>
  </si>
  <si>
    <t>Roar Myhre</t>
  </si>
  <si>
    <t>Stein Jaksjø</t>
  </si>
  <si>
    <t>Tor Grefsgård</t>
  </si>
  <si>
    <t>Torbjørn Eide</t>
  </si>
  <si>
    <t>Ørnulf Thorsen</t>
  </si>
  <si>
    <t>utgår = ført dobbelt</t>
  </si>
  <si>
    <t xml:space="preserve">saldo bank </t>
  </si>
  <si>
    <t>Inngående saldo 1/1 2006</t>
  </si>
  <si>
    <t>Transaksjoner tilhørende 2006 som ikke er bokført :</t>
  </si>
  <si>
    <t>inntekt  forsikring 2006 T.Grefsgård</t>
  </si>
  <si>
    <t>inntekt forsikring 2006 Ørnulf Thorsen</t>
  </si>
  <si>
    <t>Økonomidirektør</t>
  </si>
  <si>
    <t>inntekt NJF støtte Jubileumskonsert 11/11</t>
  </si>
  <si>
    <t>inntekt støtte Meny Langhus Jubileumskonsert 11/11</t>
  </si>
  <si>
    <t>kostnad Ski Jazzklubb jubileumskonsert 11/11</t>
  </si>
  <si>
    <t>Påløpte inntekter</t>
  </si>
  <si>
    <t>Påløpte kostnader</t>
  </si>
  <si>
    <t>RESULTAT 2006</t>
  </si>
  <si>
    <t>30/12 (Bill JoPeAn 400,-, utlegg blomster -400,-)</t>
  </si>
  <si>
    <t>Herav SoriaMoria 2,5, sem. 11/11 3'</t>
  </si>
  <si>
    <t xml:space="preserve"> (betalt 475)</t>
  </si>
  <si>
    <t>Jazznytt 2006</t>
  </si>
  <si>
    <t>Trukket kontingent</t>
  </si>
  <si>
    <t>Trukket forsikring</t>
  </si>
  <si>
    <t>Langhus 4/1 2007</t>
  </si>
  <si>
    <t>………………………………………………………………………………………………………………………………………………..</t>
  </si>
  <si>
    <t>2/2   Øvelse Tron Syversen 31/1</t>
  </si>
  <si>
    <t>Beskrivelse</t>
  </si>
  <si>
    <t>DnB</t>
  </si>
  <si>
    <t>Tilleggsopplysninger</t>
  </si>
  <si>
    <t>Motr. Tlf.utg.</t>
  </si>
  <si>
    <t xml:space="preserve">Saldo periodeslutt 31/12 2006     </t>
  </si>
  <si>
    <t>Transaksjoner 2006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</si>
</sst>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4.5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u val="single"/>
      <sz val="7.8"/>
      <color indexed="12"/>
      <name val="Arial"/>
      <family val="0"/>
    </font>
    <font>
      <u val="single"/>
      <sz val="7.8"/>
      <color indexed="36"/>
      <name val="Arial"/>
      <family val="0"/>
    </font>
    <font>
      <sz val="12"/>
      <name val="Arial"/>
      <family val="0"/>
    </font>
    <font>
      <b/>
      <sz val="12"/>
      <name val="MS Sans Serif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ck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ck"/>
    </border>
    <border>
      <left style="hair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ck"/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17" applyBorder="1">
      <alignment/>
      <protection/>
    </xf>
    <xf numFmtId="0" fontId="0" fillId="0" borderId="0" xfId="17">
      <alignment/>
      <protection/>
    </xf>
    <xf numFmtId="0" fontId="0" fillId="0" borderId="0" xfId="17" applyBorder="1" applyAlignment="1">
      <alignment/>
      <protection/>
    </xf>
    <xf numFmtId="0" fontId="0" fillId="0" borderId="0" xfId="17" applyBorder="1" applyAlignment="1">
      <alignment horizontal="center"/>
      <protection/>
    </xf>
    <xf numFmtId="0" fontId="0" fillId="0" borderId="0" xfId="17" applyAlignment="1">
      <alignment horizontal="center"/>
      <protection/>
    </xf>
    <xf numFmtId="0" fontId="0" fillId="0" borderId="0" xfId="17" applyAlignment="1">
      <alignment/>
      <protection/>
    </xf>
    <xf numFmtId="0" fontId="0" fillId="0" borderId="0" xfId="17" applyAlignment="1">
      <alignment vertical="center"/>
      <protection/>
    </xf>
    <xf numFmtId="0" fontId="0" fillId="0" borderId="1" xfId="17" applyFont="1" applyBorder="1">
      <alignment/>
      <protection/>
    </xf>
    <xf numFmtId="0" fontId="0" fillId="0" borderId="2" xfId="17" applyFont="1" applyBorder="1" applyAlignment="1" quotePrefix="1">
      <alignment horizontal="left"/>
      <protection/>
    </xf>
    <xf numFmtId="0" fontId="0" fillId="0" borderId="3" xfId="17" applyFont="1" applyBorder="1">
      <alignment/>
      <protection/>
    </xf>
    <xf numFmtId="0" fontId="0" fillId="0" borderId="3" xfId="17" applyFont="1" applyBorder="1" applyAlignment="1">
      <alignment horizontal="left"/>
      <protection/>
    </xf>
    <xf numFmtId="0" fontId="0" fillId="0" borderId="0" xfId="17" applyFont="1" applyBorder="1">
      <alignment/>
      <protection/>
    </xf>
    <xf numFmtId="0" fontId="0" fillId="0" borderId="4" xfId="17" applyFont="1" applyBorder="1">
      <alignment/>
      <protection/>
    </xf>
    <xf numFmtId="0" fontId="0" fillId="0" borderId="0" xfId="17" applyFont="1">
      <alignment/>
      <protection/>
    </xf>
    <xf numFmtId="0" fontId="5" fillId="0" borderId="5" xfId="17" applyFont="1" applyBorder="1" applyAlignment="1">
      <alignment horizontal="centerContinuous" vertical="center"/>
      <protection/>
    </xf>
    <xf numFmtId="0" fontId="0" fillId="0" borderId="1" xfId="17" applyFont="1" applyBorder="1" applyAlignment="1">
      <alignment horizontal="center"/>
      <protection/>
    </xf>
    <xf numFmtId="0" fontId="0" fillId="0" borderId="2" xfId="17" applyFont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0" fillId="0" borderId="3" xfId="17" applyFont="1" applyBorder="1" quotePrefix="1">
      <alignment/>
      <protection/>
    </xf>
    <xf numFmtId="0" fontId="6" fillId="0" borderId="3" xfId="17" applyFont="1" applyBorder="1" applyAlignment="1" quotePrefix="1">
      <alignment horizontal="center"/>
      <protection/>
    </xf>
    <xf numFmtId="0" fontId="0" fillId="0" borderId="0" xfId="17" applyFont="1" applyBorder="1" applyAlignment="1">
      <alignment horizontal="center"/>
      <protection/>
    </xf>
    <xf numFmtId="2" fontId="0" fillId="0" borderId="6" xfId="17" applyNumberFormat="1" applyFont="1" applyBorder="1" applyAlignment="1">
      <alignment vertical="center"/>
      <protection/>
    </xf>
    <xf numFmtId="0" fontId="0" fillId="0" borderId="7" xfId="17" applyFont="1" applyBorder="1" applyAlignment="1">
      <alignment horizontal="center"/>
      <protection/>
    </xf>
    <xf numFmtId="0" fontId="0" fillId="0" borderId="4" xfId="17" applyFont="1" applyBorder="1" applyAlignment="1">
      <alignment horizontal="center"/>
      <protection/>
    </xf>
    <xf numFmtId="0" fontId="1" fillId="0" borderId="0" xfId="17" applyFont="1">
      <alignment/>
      <protection/>
    </xf>
    <xf numFmtId="0" fontId="0" fillId="0" borderId="0" xfId="17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17" applyFont="1">
      <alignment/>
      <protection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17" applyFont="1" applyAlignment="1">
      <alignment horizontal="center"/>
      <protection/>
    </xf>
    <xf numFmtId="0" fontId="10" fillId="0" borderId="0" xfId="17" applyFont="1" applyAlignment="1">
      <alignment/>
      <protection/>
    </xf>
    <xf numFmtId="0" fontId="10" fillId="0" borderId="0" xfId="17" applyFont="1" applyAlignment="1">
      <alignment vertical="center"/>
      <protection/>
    </xf>
    <xf numFmtId="0" fontId="7" fillId="0" borderId="0" xfId="0" applyFont="1" applyAlignment="1">
      <alignment/>
    </xf>
    <xf numFmtId="0" fontId="11" fillId="0" borderId="14" xfId="0" applyFont="1" applyBorder="1" applyAlignment="1">
      <alignment horizontal="centerContinuous" vertical="center"/>
    </xf>
    <xf numFmtId="0" fontId="10" fillId="0" borderId="2" xfId="0" applyFont="1" applyBorder="1" applyAlignment="1" quotePrefix="1">
      <alignment horizontal="left"/>
    </xf>
    <xf numFmtId="3" fontId="10" fillId="0" borderId="9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3" xfId="17" applyFont="1" applyBorder="1" applyAlignment="1">
      <alignment horizontal="center"/>
      <protection/>
    </xf>
    <xf numFmtId="0" fontId="10" fillId="0" borderId="3" xfId="17" applyFont="1" applyBorder="1">
      <alignment/>
      <protection/>
    </xf>
    <xf numFmtId="0" fontId="10" fillId="0" borderId="3" xfId="17" applyFont="1" applyBorder="1" applyAlignment="1">
      <alignment horizontal="right" vertical="center"/>
      <protection/>
    </xf>
    <xf numFmtId="0" fontId="10" fillId="0" borderId="17" xfId="17" applyFont="1" applyBorder="1" applyAlignment="1">
      <alignment vertical="center"/>
      <protection/>
    </xf>
    <xf numFmtId="0" fontId="10" fillId="0" borderId="18" xfId="17" applyFont="1" applyBorder="1" applyAlignment="1" quotePrefix="1">
      <alignment/>
      <protection/>
    </xf>
    <xf numFmtId="0" fontId="10" fillId="0" borderId="17" xfId="17" applyFont="1" applyBorder="1" applyAlignment="1" quotePrefix="1">
      <alignment/>
      <protection/>
    </xf>
    <xf numFmtId="0" fontId="10" fillId="0" borderId="3" xfId="17" applyFont="1" applyBorder="1" applyAlignment="1">
      <alignment horizontal="left"/>
      <protection/>
    </xf>
    <xf numFmtId="0" fontId="10" fillId="0" borderId="17" xfId="17" applyFont="1" applyBorder="1" applyAlignment="1" quotePrefix="1">
      <alignment vertical="center"/>
      <protection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17" applyFont="1" applyBorder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17" applyNumberFormat="1" applyFont="1" applyBorder="1">
      <alignment/>
      <protection/>
    </xf>
    <xf numFmtId="0" fontId="0" fillId="0" borderId="19" xfId="17" applyFont="1" applyBorder="1" applyAlignment="1">
      <alignment horizontal="centerContinuous" vertical="center"/>
      <protection/>
    </xf>
    <xf numFmtId="0" fontId="0" fillId="0" borderId="20" xfId="17" applyFont="1" applyBorder="1" applyAlignment="1">
      <alignment horizontal="center"/>
      <protection/>
    </xf>
    <xf numFmtId="0" fontId="0" fillId="0" borderId="20" xfId="17" applyFont="1" applyBorder="1" applyAlignment="1">
      <alignment horizontal="center" vertical="center"/>
      <protection/>
    </xf>
    <xf numFmtId="0" fontId="0" fillId="0" borderId="5" xfId="17" applyFont="1" applyBorder="1" applyAlignment="1">
      <alignment horizontal="center"/>
      <protection/>
    </xf>
    <xf numFmtId="0" fontId="0" fillId="0" borderId="5" xfId="17" applyFont="1" applyBorder="1" applyAlignment="1" quotePrefix="1">
      <alignment horizontal="left"/>
      <protection/>
    </xf>
    <xf numFmtId="0" fontId="0" fillId="0" borderId="21" xfId="17" applyFont="1" applyBorder="1" applyAlignment="1">
      <alignment horizontal="center" vertical="center"/>
      <protection/>
    </xf>
    <xf numFmtId="0" fontId="0" fillId="0" borderId="22" xfId="17" applyFont="1" applyFill="1" applyBorder="1" applyAlignment="1">
      <alignment/>
      <protection/>
    </xf>
    <xf numFmtId="0" fontId="11" fillId="0" borderId="14" xfId="0" applyFont="1" applyBorder="1" applyAlignment="1">
      <alignment horizontal="center" vertical="center"/>
    </xf>
    <xf numFmtId="0" fontId="1" fillId="0" borderId="23" xfId="17" applyFont="1" applyBorder="1" applyAlignment="1">
      <alignment vertical="center"/>
      <protection/>
    </xf>
    <xf numFmtId="0" fontId="1" fillId="0" borderId="24" xfId="17" applyFont="1" applyBorder="1" applyAlignment="1">
      <alignment vertical="center"/>
      <protection/>
    </xf>
    <xf numFmtId="3" fontId="0" fillId="0" borderId="0" xfId="17" applyNumberFormat="1" applyFont="1" applyBorder="1" applyAlignment="1">
      <alignment/>
      <protection/>
    </xf>
    <xf numFmtId="3" fontId="0" fillId="0" borderId="0" xfId="17" applyNumberFormat="1" applyFont="1" applyBorder="1" applyAlignment="1">
      <alignment vertical="center"/>
      <protection/>
    </xf>
    <xf numFmtId="3" fontId="0" fillId="0" borderId="15" xfId="17" applyNumberFormat="1" applyFont="1" applyBorder="1" applyAlignment="1">
      <alignment/>
      <protection/>
    </xf>
    <xf numFmtId="3" fontId="5" fillId="0" borderId="5" xfId="17" applyNumberFormat="1" applyFont="1" applyBorder="1" applyAlignment="1">
      <alignment horizontal="centerContinuous" vertical="center"/>
      <protection/>
    </xf>
    <xf numFmtId="3" fontId="0" fillId="0" borderId="19" xfId="17" applyNumberFormat="1" applyFont="1" applyBorder="1" applyAlignment="1">
      <alignment horizontal="centerContinuous" vertical="center"/>
      <protection/>
    </xf>
    <xf numFmtId="3" fontId="0" fillId="0" borderId="25" xfId="17" applyNumberFormat="1" applyFont="1" applyBorder="1" applyAlignment="1">
      <alignment/>
      <protection/>
    </xf>
    <xf numFmtId="3" fontId="0" fillId="0" borderId="3" xfId="17" applyNumberFormat="1" applyFont="1" applyBorder="1" applyAlignment="1">
      <alignment vertical="center"/>
      <protection/>
    </xf>
    <xf numFmtId="3" fontId="0" fillId="0" borderId="22" xfId="17" applyNumberFormat="1" applyFont="1" applyBorder="1" applyAlignment="1">
      <alignment/>
      <protection/>
    </xf>
    <xf numFmtId="3" fontId="0" fillId="0" borderId="0" xfId="17" applyNumberFormat="1">
      <alignment/>
      <protection/>
    </xf>
    <xf numFmtId="3" fontId="1" fillId="0" borderId="0" xfId="17" applyNumberFormat="1" applyFont="1">
      <alignment/>
      <protection/>
    </xf>
    <xf numFmtId="0" fontId="1" fillId="0" borderId="13" xfId="17" applyFont="1" applyBorder="1">
      <alignment/>
      <protection/>
    </xf>
    <xf numFmtId="3" fontId="1" fillId="0" borderId="16" xfId="17" applyNumberFormat="1" applyFont="1" applyBorder="1">
      <alignment/>
      <protection/>
    </xf>
    <xf numFmtId="0" fontId="12" fillId="0" borderId="0" xfId="17" applyFont="1">
      <alignment/>
      <protection/>
    </xf>
    <xf numFmtId="0" fontId="0" fillId="0" borderId="0" xfId="17" applyFont="1" applyAlignment="1">
      <alignment horizontal="center" wrapText="1"/>
      <protection/>
    </xf>
    <xf numFmtId="3" fontId="10" fillId="0" borderId="0" xfId="17" applyNumberFormat="1" applyFont="1">
      <alignment/>
      <protection/>
    </xf>
    <xf numFmtId="0" fontId="0" fillId="0" borderId="0" xfId="17" applyFont="1" applyAlignment="1" quotePrefix="1">
      <alignment horizontal="center" wrapText="1"/>
      <protection/>
    </xf>
    <xf numFmtId="0" fontId="0" fillId="0" borderId="3" xfId="17" applyFont="1" applyFill="1" applyBorder="1" applyAlignment="1">
      <alignment vertical="center"/>
      <protection/>
    </xf>
    <xf numFmtId="0" fontId="0" fillId="0" borderId="3" xfId="17" applyFont="1" applyFill="1" applyBorder="1" applyAlignment="1" quotePrefix="1">
      <alignment vertical="center"/>
      <protection/>
    </xf>
    <xf numFmtId="0" fontId="0" fillId="0" borderId="0" xfId="17" applyFont="1" applyFill="1" applyBorder="1" applyAlignment="1">
      <alignment/>
      <protection/>
    </xf>
    <xf numFmtId="0" fontId="5" fillId="0" borderId="5" xfId="17" applyFont="1" applyFill="1" applyBorder="1" applyAlignment="1">
      <alignment horizontal="centerContinuous" vertical="center"/>
      <protection/>
    </xf>
    <xf numFmtId="0" fontId="0" fillId="0" borderId="19" xfId="17" applyFont="1" applyFill="1" applyBorder="1" applyAlignment="1">
      <alignment horizontal="centerContinuous"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26" xfId="17" applyFont="1" applyFill="1" applyBorder="1" applyAlignment="1">
      <alignment horizontal="center" vertical="center"/>
      <protection/>
    </xf>
    <xf numFmtId="3" fontId="0" fillId="0" borderId="3" xfId="17" applyNumberFormat="1" applyFont="1" applyFill="1" applyBorder="1" applyAlignment="1">
      <alignment vertical="center"/>
      <protection/>
    </xf>
    <xf numFmtId="3" fontId="0" fillId="0" borderId="3" xfId="17" applyNumberFormat="1" applyFont="1" applyFill="1" applyBorder="1" applyAlignment="1" quotePrefix="1">
      <alignment vertical="center"/>
      <protection/>
    </xf>
    <xf numFmtId="0" fontId="6" fillId="2" borderId="3" xfId="17" applyFont="1" applyFill="1" applyBorder="1" applyAlignment="1" quotePrefix="1">
      <alignment horizontal="center"/>
      <protection/>
    </xf>
    <xf numFmtId="0" fontId="0" fillId="0" borderId="3" xfId="17" applyFont="1" applyBorder="1" applyAlignment="1" quotePrefix="1">
      <alignment horizontal="left"/>
      <protection/>
    </xf>
    <xf numFmtId="4" fontId="0" fillId="0" borderId="5" xfId="17" applyNumberFormat="1" applyFont="1" applyBorder="1" applyAlignment="1" quotePrefix="1">
      <alignment vertical="center"/>
      <protection/>
    </xf>
    <xf numFmtId="4" fontId="0" fillId="2" borderId="3" xfId="17" applyNumberFormat="1" applyFont="1" applyFill="1" applyBorder="1" applyAlignment="1">
      <alignment vertical="center"/>
      <protection/>
    </xf>
    <xf numFmtId="4" fontId="0" fillId="0" borderId="22" xfId="17" applyNumberFormat="1" applyFont="1" applyFill="1" applyBorder="1" applyAlignment="1">
      <alignment/>
      <protection/>
    </xf>
    <xf numFmtId="4" fontId="0" fillId="0" borderId="3" xfId="17" applyNumberFormat="1" applyFill="1" applyBorder="1" applyAlignment="1">
      <alignment vertical="center"/>
      <protection/>
    </xf>
    <xf numFmtId="4" fontId="0" fillId="0" borderId="27" xfId="17" applyNumberFormat="1" applyFont="1" applyFill="1" applyBorder="1" applyAlignment="1">
      <alignment vertical="center"/>
      <protection/>
    </xf>
    <xf numFmtId="4" fontId="0" fillId="0" borderId="3" xfId="17" applyNumberFormat="1" applyFont="1" applyFill="1" applyBorder="1" applyAlignment="1">
      <alignment vertical="center"/>
      <protection/>
    </xf>
    <xf numFmtId="4" fontId="0" fillId="0" borderId="22" xfId="17" applyNumberFormat="1" applyFont="1" applyFill="1" applyBorder="1" applyAlignment="1" quotePrefix="1">
      <alignment/>
      <protection/>
    </xf>
    <xf numFmtId="4" fontId="0" fillId="0" borderId="3" xfId="17" applyNumberFormat="1" applyFont="1" applyFill="1" applyBorder="1" applyAlignment="1" quotePrefix="1">
      <alignment vertical="center"/>
      <protection/>
    </xf>
    <xf numFmtId="4" fontId="0" fillId="0" borderId="3" xfId="21" applyNumberFormat="1" applyFont="1" applyFill="1" applyBorder="1" applyAlignment="1">
      <alignment vertical="center"/>
    </xf>
    <xf numFmtId="4" fontId="0" fillId="0" borderId="28" xfId="17" applyNumberFormat="1" applyFont="1" applyFill="1" applyBorder="1" applyAlignment="1">
      <alignment/>
      <protection/>
    </xf>
    <xf numFmtId="4" fontId="0" fillId="0" borderId="29" xfId="17" applyNumberFormat="1" applyFont="1" applyBorder="1" applyAlignment="1">
      <alignment/>
      <protection/>
    </xf>
    <xf numFmtId="0" fontId="6" fillId="2" borderId="3" xfId="17" applyFont="1" applyFill="1" applyBorder="1" applyAlignment="1">
      <alignment horizontal="center"/>
      <protection/>
    </xf>
    <xf numFmtId="4" fontId="0" fillId="2" borderId="22" xfId="17" applyNumberFormat="1" applyFont="1" applyFill="1" applyBorder="1" applyAlignment="1">
      <alignment/>
      <protection/>
    </xf>
    <xf numFmtId="0" fontId="0" fillId="2" borderId="20" xfId="17" applyFont="1" applyFill="1" applyBorder="1">
      <alignment/>
      <protection/>
    </xf>
    <xf numFmtId="16" fontId="0" fillId="0" borderId="0" xfId="17" applyNumberFormat="1" applyFont="1" quotePrefix="1">
      <alignment/>
      <protection/>
    </xf>
    <xf numFmtId="0" fontId="0" fillId="0" borderId="0" xfId="17" applyFont="1" quotePrefix="1">
      <alignment/>
      <protection/>
    </xf>
    <xf numFmtId="4" fontId="0" fillId="0" borderId="4" xfId="17" applyNumberFormat="1" applyFont="1" applyFill="1" applyBorder="1" applyAlignment="1">
      <alignment vertical="center"/>
      <protection/>
    </xf>
    <xf numFmtId="4" fontId="0" fillId="0" borderId="30" xfId="17" applyNumberFormat="1" applyFont="1" applyFill="1" applyBorder="1" applyAlignment="1">
      <alignment/>
      <protection/>
    </xf>
    <xf numFmtId="4" fontId="0" fillId="0" borderId="2" xfId="17" applyNumberFormat="1" applyFont="1" applyFill="1" applyBorder="1" applyAlignment="1" quotePrefix="1">
      <alignment vertical="center"/>
      <protection/>
    </xf>
    <xf numFmtId="4" fontId="0" fillId="0" borderId="25" xfId="17" applyNumberFormat="1" applyFont="1" applyFill="1" applyBorder="1" applyAlignment="1">
      <alignment/>
      <protection/>
    </xf>
    <xf numFmtId="4" fontId="1" fillId="0" borderId="31" xfId="17" applyNumberFormat="1" applyFont="1" applyBorder="1" applyAlignment="1">
      <alignment/>
      <protection/>
    </xf>
    <xf numFmtId="4" fontId="1" fillId="0" borderId="32" xfId="17" applyNumberFormat="1" applyFont="1" applyBorder="1" applyAlignment="1">
      <alignment/>
      <protection/>
    </xf>
    <xf numFmtId="0" fontId="0" fillId="0" borderId="7" xfId="17" applyFont="1" applyBorder="1" applyAlignment="1">
      <alignment horizontal="left"/>
      <protection/>
    </xf>
    <xf numFmtId="4" fontId="0" fillId="0" borderId="0" xfId="17" applyNumberFormat="1">
      <alignment/>
      <protection/>
    </xf>
    <xf numFmtId="2" fontId="1" fillId="0" borderId="33" xfId="17" applyNumberFormat="1" applyFont="1" applyBorder="1" applyAlignment="1">
      <alignment/>
      <protection/>
    </xf>
    <xf numFmtId="16" fontId="0" fillId="0" borderId="3" xfId="17" applyNumberFormat="1" applyFont="1" applyBorder="1">
      <alignment/>
      <protection/>
    </xf>
    <xf numFmtId="4" fontId="0" fillId="0" borderId="3" xfId="17" applyNumberFormat="1" applyFont="1" applyBorder="1" applyAlignment="1" quotePrefix="1">
      <alignment vertical="center"/>
      <protection/>
    </xf>
    <xf numFmtId="4" fontId="0" fillId="0" borderId="22" xfId="17" applyNumberFormat="1" applyFont="1" applyBorder="1" applyAlignment="1" quotePrefix="1">
      <alignment/>
      <protection/>
    </xf>
    <xf numFmtId="4" fontId="0" fillId="0" borderId="3" xfId="17" applyNumberFormat="1" applyFont="1" applyBorder="1" applyAlignment="1">
      <alignment vertical="center"/>
      <protection/>
    </xf>
    <xf numFmtId="4" fontId="0" fillId="0" borderId="22" xfId="17" applyNumberFormat="1" applyFont="1" applyBorder="1" applyAlignment="1">
      <alignment/>
      <protection/>
    </xf>
    <xf numFmtId="0" fontId="13" fillId="0" borderId="0" xfId="17" applyFont="1" applyBorder="1" applyAlignment="1">
      <alignment vertical="center"/>
      <protection/>
    </xf>
    <xf numFmtId="0" fontId="13" fillId="0" borderId="0" xfId="17" applyFont="1" applyBorder="1" applyAlignment="1" quotePrefix="1">
      <alignment/>
      <protection/>
    </xf>
    <xf numFmtId="0" fontId="13" fillId="0" borderId="0" xfId="17" applyFont="1">
      <alignment/>
      <protection/>
    </xf>
    <xf numFmtId="0" fontId="13" fillId="0" borderId="0" xfId="17" applyFont="1" applyAlignment="1">
      <alignment horizontal="center"/>
      <protection/>
    </xf>
    <xf numFmtId="0" fontId="0" fillId="0" borderId="34" xfId="17" applyFont="1" applyBorder="1">
      <alignment/>
      <protection/>
    </xf>
    <xf numFmtId="0" fontId="13" fillId="0" borderId="0" xfId="17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17" applyFont="1" applyBorder="1" applyAlignment="1" quotePrefix="1">
      <alignment vertical="center"/>
      <protection/>
    </xf>
    <xf numFmtId="0" fontId="13" fillId="0" borderId="0" xfId="17" applyFont="1" applyFill="1" applyBorder="1">
      <alignment/>
      <protection/>
    </xf>
    <xf numFmtId="0" fontId="13" fillId="0" borderId="0" xfId="17" applyFont="1" applyBorder="1" applyAlignment="1">
      <alignment/>
      <protection/>
    </xf>
    <xf numFmtId="0" fontId="14" fillId="0" borderId="0" xfId="17" applyFont="1" applyBorder="1">
      <alignment/>
      <protection/>
    </xf>
    <xf numFmtId="4" fontId="13" fillId="0" borderId="25" xfId="17" applyNumberFormat="1" applyFont="1" applyFill="1" applyBorder="1" applyAlignment="1" quotePrefix="1">
      <alignment/>
      <protection/>
    </xf>
    <xf numFmtId="0" fontId="10" fillId="0" borderId="2" xfId="0" applyFont="1" applyBorder="1" applyAlignment="1">
      <alignment horizontal="left"/>
    </xf>
    <xf numFmtId="3" fontId="7" fillId="0" borderId="15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20" xfId="17" applyFont="1" applyBorder="1">
      <alignment/>
      <protection/>
    </xf>
    <xf numFmtId="3" fontId="0" fillId="0" borderId="20" xfId="17" applyNumberFormat="1" applyFont="1" applyBorder="1" applyAlignment="1">
      <alignment horizontal="center" vertical="center"/>
      <protection/>
    </xf>
    <xf numFmtId="3" fontId="0" fillId="0" borderId="36" xfId="17" applyNumberFormat="1" applyFont="1" applyBorder="1" applyAlignment="1">
      <alignment horizontal="center" vertical="center"/>
      <protection/>
    </xf>
    <xf numFmtId="0" fontId="0" fillId="0" borderId="2" xfId="17" applyFont="1" applyBorder="1">
      <alignment/>
      <protection/>
    </xf>
    <xf numFmtId="3" fontId="0" fillId="0" borderId="2" xfId="17" applyNumberFormat="1" applyFont="1" applyBorder="1" applyAlignment="1">
      <alignment/>
      <protection/>
    </xf>
    <xf numFmtId="0" fontId="0" fillId="0" borderId="3" xfId="17" applyFont="1" applyBorder="1" applyAlignment="1">
      <alignment horizontal="center"/>
      <protection/>
    </xf>
    <xf numFmtId="3" fontId="0" fillId="0" borderId="30" xfId="17" applyNumberFormat="1" applyFont="1" applyBorder="1" applyAlignment="1">
      <alignment/>
      <protection/>
    </xf>
    <xf numFmtId="0" fontId="0" fillId="0" borderId="28" xfId="17" applyBorder="1" applyAlignment="1">
      <alignment/>
      <protection/>
    </xf>
    <xf numFmtId="3" fontId="1" fillId="0" borderId="0" xfId="17" applyNumberFormat="1" applyFont="1" applyAlignment="1">
      <alignment vertical="center"/>
      <protection/>
    </xf>
    <xf numFmtId="4" fontId="0" fillId="0" borderId="0" xfId="17" applyNumberFormat="1" applyFont="1">
      <alignment/>
      <protection/>
    </xf>
    <xf numFmtId="0" fontId="0" fillId="0" borderId="8" xfId="17" applyBorder="1">
      <alignment/>
      <protection/>
    </xf>
    <xf numFmtId="0" fontId="0" fillId="0" borderId="9" xfId="17" applyBorder="1">
      <alignment/>
      <protection/>
    </xf>
    <xf numFmtId="0" fontId="0" fillId="0" borderId="0" xfId="17" applyFont="1" applyBorder="1" applyAlignment="1">
      <alignment/>
      <protection/>
    </xf>
    <xf numFmtId="0" fontId="0" fillId="0" borderId="15" xfId="17" applyBorder="1">
      <alignment/>
      <protection/>
    </xf>
    <xf numFmtId="0" fontId="0" fillId="0" borderId="11" xfId="17" applyFont="1" applyBorder="1">
      <alignment/>
      <protection/>
    </xf>
    <xf numFmtId="0" fontId="0" fillId="0" borderId="10" xfId="17" applyBorder="1" applyAlignment="1">
      <alignment/>
      <protection/>
    </xf>
    <xf numFmtId="0" fontId="0" fillId="0" borderId="10" xfId="17" applyFont="1" applyBorder="1" applyAlignment="1">
      <alignment/>
      <protection/>
    </xf>
    <xf numFmtId="0" fontId="0" fillId="0" borderId="10" xfId="17" applyBorder="1">
      <alignment/>
      <protection/>
    </xf>
    <xf numFmtId="0" fontId="0" fillId="0" borderId="12" xfId="17" applyBorder="1">
      <alignment/>
      <protection/>
    </xf>
    <xf numFmtId="0" fontId="1" fillId="0" borderId="14" xfId="17" applyFont="1" applyBorder="1">
      <alignment/>
      <protection/>
    </xf>
    <xf numFmtId="0" fontId="1" fillId="0" borderId="8" xfId="17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10" fillId="0" borderId="37" xfId="17" applyFont="1" applyBorder="1">
      <alignment/>
      <protection/>
    </xf>
    <xf numFmtId="3" fontId="10" fillId="0" borderId="38" xfId="17" applyNumberFormat="1" applyFont="1" applyBorder="1" applyAlignment="1" quotePrefix="1">
      <alignment vertical="center"/>
      <protection/>
    </xf>
    <xf numFmtId="3" fontId="10" fillId="0" borderId="38" xfId="17" applyNumberFormat="1" applyFont="1" applyBorder="1" applyAlignment="1">
      <alignment vertical="center"/>
      <protection/>
    </xf>
    <xf numFmtId="0" fontId="10" fillId="0" borderId="39" xfId="17" applyFont="1" applyBorder="1">
      <alignment/>
      <protection/>
    </xf>
    <xf numFmtId="3" fontId="7" fillId="0" borderId="40" xfId="17" applyNumberFormat="1" applyFont="1" applyBorder="1">
      <alignment/>
      <protection/>
    </xf>
    <xf numFmtId="0" fontId="0" fillId="0" borderId="0" xfId="17" applyBorder="1" applyAlignment="1">
      <alignment vertical="center"/>
      <protection/>
    </xf>
    <xf numFmtId="0" fontId="0" fillId="0" borderId="8" xfId="17" applyBorder="1" applyAlignment="1">
      <alignment vertical="center"/>
      <protection/>
    </xf>
    <xf numFmtId="0" fontId="0" fillId="0" borderId="9" xfId="17" applyBorder="1" applyAlignment="1">
      <alignment/>
      <protection/>
    </xf>
    <xf numFmtId="3" fontId="0" fillId="0" borderId="2" xfId="17" applyNumberFormat="1" applyBorder="1" applyAlignment="1">
      <alignment vertical="center"/>
      <protection/>
    </xf>
    <xf numFmtId="3" fontId="1" fillId="0" borderId="2" xfId="17" applyNumberFormat="1" applyFont="1" applyBorder="1" applyAlignment="1">
      <alignment vertical="center"/>
      <protection/>
    </xf>
    <xf numFmtId="3" fontId="0" fillId="0" borderId="2" xfId="17" applyNumberFormat="1" applyFont="1" applyBorder="1" applyAlignment="1">
      <alignment vertical="center"/>
      <protection/>
    </xf>
    <xf numFmtId="3" fontId="1" fillId="0" borderId="11" xfId="17" applyNumberFormat="1" applyFont="1" applyBorder="1" applyAlignment="1">
      <alignment vertical="center"/>
      <protection/>
    </xf>
    <xf numFmtId="0" fontId="0" fillId="0" borderId="2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1" xfId="17" applyNumberFormat="1" applyFont="1" applyBorder="1" applyAlignment="1">
      <alignment/>
      <protection/>
    </xf>
    <xf numFmtId="4" fontId="0" fillId="0" borderId="11" xfId="17" applyNumberFormat="1" applyBorder="1">
      <alignment/>
      <protection/>
    </xf>
    <xf numFmtId="0" fontId="0" fillId="0" borderId="12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2" xfId="17" applyFont="1" applyBorder="1" applyAlignment="1">
      <alignment horizontal="left"/>
      <protection/>
    </xf>
    <xf numFmtId="0" fontId="1" fillId="0" borderId="0" xfId="17" applyFont="1" applyBorder="1" applyAlignment="1">
      <alignment horizontal="right"/>
      <protection/>
    </xf>
    <xf numFmtId="3" fontId="0" fillId="0" borderId="0" xfId="17" applyNumberFormat="1" applyBorder="1">
      <alignment/>
      <protection/>
    </xf>
    <xf numFmtId="3" fontId="0" fillId="0" borderId="0" xfId="17" applyNumberFormat="1" applyFont="1" applyBorder="1">
      <alignment/>
      <protection/>
    </xf>
    <xf numFmtId="0" fontId="0" fillId="0" borderId="10" xfId="17" applyBorder="1" applyAlignment="1">
      <alignment vertical="center"/>
      <protection/>
    </xf>
    <xf numFmtId="0" fontId="10" fillId="0" borderId="5" xfId="17" applyFont="1" applyBorder="1" applyAlignment="1">
      <alignment horizontal="center" vertical="center"/>
      <protection/>
    </xf>
    <xf numFmtId="0" fontId="0" fillId="2" borderId="3" xfId="0" applyFont="1" applyFill="1" applyBorder="1" applyAlignment="1">
      <alignment/>
    </xf>
    <xf numFmtId="16" fontId="0" fillId="0" borderId="3" xfId="0" applyNumberFormat="1" applyBorder="1" applyAlignment="1" quotePrefix="1">
      <alignment/>
    </xf>
    <xf numFmtId="0" fontId="0" fillId="0" borderId="3" xfId="0" applyBorder="1" applyAlignment="1" quotePrefix="1">
      <alignment/>
    </xf>
    <xf numFmtId="0" fontId="0" fillId="2" borderId="3" xfId="0" applyFill="1" applyBorder="1" applyAlignment="1" quotePrefix="1">
      <alignment/>
    </xf>
    <xf numFmtId="0" fontId="6" fillId="0" borderId="42" xfId="17" applyFont="1" applyBorder="1" applyAlignment="1">
      <alignment/>
      <protection/>
    </xf>
    <xf numFmtId="0" fontId="6" fillId="0" borderId="27" xfId="17" applyFont="1" applyBorder="1" applyAlignment="1">
      <alignment/>
      <protection/>
    </xf>
    <xf numFmtId="0" fontId="0" fillId="0" borderId="27" xfId="17" applyFont="1" applyFill="1" applyBorder="1" applyAlignment="1" quotePrefix="1">
      <alignment/>
      <protection/>
    </xf>
    <xf numFmtId="0" fontId="0" fillId="0" borderId="27" xfId="17" applyFont="1" applyFill="1" applyBorder="1" applyAlignment="1">
      <alignment/>
      <protection/>
    </xf>
    <xf numFmtId="0" fontId="0" fillId="0" borderId="27" xfId="17" applyFont="1" applyFill="1" applyBorder="1" applyAlignment="1">
      <alignment vertical="center"/>
      <protection/>
    </xf>
    <xf numFmtId="1" fontId="0" fillId="0" borderId="27" xfId="17" applyNumberFormat="1" applyFont="1" applyFill="1" applyBorder="1" applyAlignment="1" quotePrefix="1">
      <alignment/>
      <protection/>
    </xf>
    <xf numFmtId="0" fontId="0" fillId="0" borderId="43" xfId="17" applyFont="1" applyFill="1" applyBorder="1" applyAlignment="1">
      <alignment/>
      <protection/>
    </xf>
    <xf numFmtId="0" fontId="0" fillId="0" borderId="42" xfId="17" applyFont="1" applyBorder="1" applyAlignment="1">
      <alignment horizontal="centerContinuous" vertical="center"/>
      <protection/>
    </xf>
    <xf numFmtId="0" fontId="6" fillId="0" borderId="44" xfId="17" applyFont="1" applyBorder="1" applyAlignment="1">
      <alignment horizontal="center" vertical="center"/>
      <protection/>
    </xf>
    <xf numFmtId="0" fontId="0" fillId="0" borderId="45" xfId="17" applyFont="1" applyFill="1" applyBorder="1" applyAlignment="1">
      <alignment horizontal="centerContinuous" vertical="center"/>
      <protection/>
    </xf>
    <xf numFmtId="0" fontId="6" fillId="0" borderId="46" xfId="17" applyFont="1" applyFill="1" applyBorder="1" applyAlignment="1">
      <alignment horizontal="center" vertical="center"/>
      <protection/>
    </xf>
    <xf numFmtId="0" fontId="0" fillId="0" borderId="28" xfId="17" applyFont="1" applyFill="1" applyBorder="1" applyAlignment="1" quotePrefix="1">
      <alignment/>
      <protection/>
    </xf>
    <xf numFmtId="0" fontId="0" fillId="0" borderId="28" xfId="17" applyFont="1" applyFill="1" applyBorder="1" applyAlignment="1">
      <alignment/>
      <protection/>
    </xf>
    <xf numFmtId="3" fontId="0" fillId="0" borderId="47" xfId="17" applyNumberFormat="1" applyFont="1" applyBorder="1" applyAlignment="1">
      <alignment/>
      <protection/>
    </xf>
    <xf numFmtId="0" fontId="15" fillId="0" borderId="5" xfId="17" applyFont="1" applyBorder="1" applyAlignment="1">
      <alignment horizontal="left" vertical="center"/>
      <protection/>
    </xf>
    <xf numFmtId="0" fontId="10" fillId="0" borderId="5" xfId="17" applyFont="1" applyBorder="1" applyAlignment="1">
      <alignment horizontal="left" vertical="center"/>
      <protection/>
    </xf>
    <xf numFmtId="0" fontId="0" fillId="0" borderId="0" xfId="17" applyFont="1" applyAlignment="1">
      <alignment horizontal="left"/>
      <protection/>
    </xf>
    <xf numFmtId="4" fontId="0" fillId="0" borderId="2" xfId="17" applyNumberFormat="1" applyFont="1" applyFill="1" applyBorder="1" applyAlignment="1">
      <alignment vertical="center"/>
      <protection/>
    </xf>
    <xf numFmtId="3" fontId="0" fillId="0" borderId="45" xfId="17" applyNumberFormat="1" applyFont="1" applyBorder="1" applyAlignment="1">
      <alignment horizontal="centerContinuous" vertical="center"/>
      <protection/>
    </xf>
    <xf numFmtId="3" fontId="0" fillId="0" borderId="48" xfId="17" applyNumberFormat="1" applyFont="1" applyBorder="1" applyAlignment="1">
      <alignment horizontal="center" vertical="center"/>
      <protection/>
    </xf>
    <xf numFmtId="3" fontId="0" fillId="0" borderId="28" xfId="17" applyNumberFormat="1" applyFont="1" applyBorder="1" applyAlignment="1">
      <alignment/>
      <protection/>
    </xf>
    <xf numFmtId="3" fontId="0" fillId="0" borderId="28" xfId="17" applyNumberFormat="1" applyFont="1" applyBorder="1" applyAlignment="1" quotePrefix="1">
      <alignment/>
      <protection/>
    </xf>
    <xf numFmtId="0" fontId="0" fillId="0" borderId="4" xfId="17" applyFont="1" applyBorder="1" applyAlignment="1">
      <alignment horizontal="right"/>
      <protection/>
    </xf>
    <xf numFmtId="0" fontId="0" fillId="0" borderId="7" xfId="17" applyFont="1" applyBorder="1" applyAlignment="1">
      <alignment horizontal="right"/>
      <protection/>
    </xf>
    <xf numFmtId="4" fontId="0" fillId="0" borderId="47" xfId="17" applyNumberFormat="1" applyFont="1" applyBorder="1" applyAlignment="1">
      <alignment horizontal="center"/>
      <protection/>
    </xf>
    <xf numFmtId="0" fontId="4" fillId="0" borderId="2" xfId="17" applyFont="1" applyBorder="1">
      <alignment/>
      <protection/>
    </xf>
  </cellXfs>
  <cellStyles count="9">
    <cellStyle name="Normal" xfId="0"/>
    <cellStyle name="Followed Hyperlink" xfId="15"/>
    <cellStyle name="Hyperlink" xfId="16"/>
    <cellStyle name="Normal_SKISTB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9" zoomScaleNormal="79" workbookViewId="0" topLeftCell="A1">
      <pane ySplit="8415" topLeftCell="BM283" activePane="topLeft" state="split"/>
      <selection pane="topLeft" activeCell="A1" sqref="A1:O13"/>
      <selection pane="bottomLeft" activeCell="A283" sqref="A283"/>
    </sheetView>
  </sheetViews>
  <sheetFormatPr defaultColWidth="11.421875" defaultRowHeight="12.75"/>
  <cols>
    <col min="1" max="1" width="6.57421875" style="2" customWidth="1"/>
    <col min="2" max="2" width="13.00390625" style="5" customWidth="1"/>
    <col min="3" max="3" width="13.8515625" style="6" customWidth="1"/>
    <col min="4" max="4" width="7.8515625" style="7" customWidth="1"/>
    <col min="5" max="6" width="8.7109375" style="2" customWidth="1"/>
    <col min="7" max="7" width="8.57421875" style="2" customWidth="1"/>
    <col min="8" max="8" width="10.140625" style="2" customWidth="1"/>
    <col min="9" max="9" width="9.00390625" style="2" customWidth="1"/>
    <col min="10" max="11" width="9.140625" style="2" customWidth="1"/>
    <col min="12" max="12" width="7.140625" style="2" customWidth="1"/>
    <col min="13" max="13" width="8.421875" style="2" customWidth="1"/>
    <col min="14" max="16384" width="9.140625" style="2" customWidth="1"/>
  </cols>
  <sheetData>
    <row r="1" spans="1:6" ht="30" customHeight="1">
      <c r="A1" s="47" t="s">
        <v>16</v>
      </c>
      <c r="B1" s="27"/>
      <c r="C1" s="27"/>
      <c r="D1" s="27"/>
      <c r="E1" s="28"/>
      <c r="F1" s="224" t="s">
        <v>221</v>
      </c>
    </row>
    <row r="2" spans="1:14" ht="40.5" customHeight="1">
      <c r="A2" s="40" t="s">
        <v>15</v>
      </c>
      <c r="B2" s="49"/>
      <c r="C2" s="49"/>
      <c r="D2" s="49"/>
      <c r="E2" s="171"/>
      <c r="F2" s="86" t="s">
        <v>22</v>
      </c>
      <c r="G2" s="88" t="s">
        <v>24</v>
      </c>
      <c r="H2" s="86" t="s">
        <v>23</v>
      </c>
      <c r="I2" s="88" t="s">
        <v>25</v>
      </c>
      <c r="J2" s="86" t="s">
        <v>113</v>
      </c>
      <c r="K2" s="88" t="s">
        <v>25</v>
      </c>
      <c r="L2" s="86" t="s">
        <v>219</v>
      </c>
      <c r="M2" s="86" t="s">
        <v>177</v>
      </c>
      <c r="N2" s="88" t="s">
        <v>178</v>
      </c>
    </row>
    <row r="3" spans="1:14" ht="18" customHeight="1">
      <c r="A3" s="50">
        <v>117</v>
      </c>
      <c r="B3" s="51" t="s">
        <v>7</v>
      </c>
      <c r="C3" s="52"/>
      <c r="D3" s="53"/>
      <c r="E3" s="172">
        <f>3500</f>
        <v>3500</v>
      </c>
      <c r="F3" s="28"/>
      <c r="G3" s="87">
        <f>E3-F3</f>
        <v>3500</v>
      </c>
      <c r="H3" s="87">
        <v>1500</v>
      </c>
      <c r="I3" s="87">
        <f>G3-H3</f>
        <v>2000</v>
      </c>
      <c r="J3" s="87">
        <v>1500</v>
      </c>
      <c r="K3" s="87">
        <f>I3-J3</f>
        <v>500</v>
      </c>
      <c r="L3" s="87"/>
      <c r="M3" s="28"/>
      <c r="N3" s="87">
        <f>K3-M3</f>
        <v>500</v>
      </c>
    </row>
    <row r="4" spans="1:14" ht="18" customHeight="1">
      <c r="A4" s="50">
        <v>118</v>
      </c>
      <c r="B4" s="51" t="s">
        <v>8</v>
      </c>
      <c r="C4" s="51"/>
      <c r="D4" s="54"/>
      <c r="E4" s="173">
        <f>3500</f>
        <v>3500</v>
      </c>
      <c r="F4" s="28">
        <v>250</v>
      </c>
      <c r="G4" s="87">
        <f aca="true" t="shared" si="0" ref="G4:K10">E4-F4</f>
        <v>3250</v>
      </c>
      <c r="H4" s="87">
        <v>0</v>
      </c>
      <c r="I4" s="87">
        <f t="shared" si="0"/>
        <v>3250</v>
      </c>
      <c r="J4" s="87">
        <v>1500</v>
      </c>
      <c r="K4" s="87">
        <f t="shared" si="0"/>
        <v>1750</v>
      </c>
      <c r="L4" s="87"/>
      <c r="M4" s="28">
        <v>250</v>
      </c>
      <c r="N4" s="87">
        <f aca="true" t="shared" si="1" ref="N4:N10">K4-M4</f>
        <v>1500</v>
      </c>
    </row>
    <row r="5" spans="1:14" ht="18" customHeight="1">
      <c r="A5" s="50">
        <v>119</v>
      </c>
      <c r="B5" s="51" t="s">
        <v>9</v>
      </c>
      <c r="C5" s="51"/>
      <c r="D5" s="55"/>
      <c r="E5" s="173">
        <f>3500</f>
        <v>3500</v>
      </c>
      <c r="F5" s="28">
        <v>475</v>
      </c>
      <c r="G5" s="87">
        <f t="shared" si="0"/>
        <v>3025</v>
      </c>
      <c r="H5" s="87">
        <v>1500</v>
      </c>
      <c r="I5" s="87">
        <f t="shared" si="0"/>
        <v>1525</v>
      </c>
      <c r="J5" s="87">
        <v>1500</v>
      </c>
      <c r="K5" s="87">
        <f t="shared" si="0"/>
        <v>25</v>
      </c>
      <c r="L5" s="87"/>
      <c r="M5" s="28">
        <v>25</v>
      </c>
      <c r="N5" s="87">
        <f t="shared" si="1"/>
        <v>0</v>
      </c>
    </row>
    <row r="6" spans="1:15" ht="18" customHeight="1">
      <c r="A6" s="50">
        <v>120</v>
      </c>
      <c r="B6" s="56" t="s">
        <v>10</v>
      </c>
      <c r="C6" s="51"/>
      <c r="D6" s="55"/>
      <c r="E6" s="173">
        <f>3500</f>
        <v>3500</v>
      </c>
      <c r="F6" s="28">
        <v>700</v>
      </c>
      <c r="G6" s="87">
        <f t="shared" si="0"/>
        <v>2800</v>
      </c>
      <c r="H6" s="87">
        <v>1500</v>
      </c>
      <c r="I6" s="87">
        <f t="shared" si="0"/>
        <v>1300</v>
      </c>
      <c r="J6" s="87">
        <v>1500</v>
      </c>
      <c r="K6" s="87">
        <f t="shared" si="0"/>
        <v>-200</v>
      </c>
      <c r="L6" s="87">
        <v>200</v>
      </c>
      <c r="M6" s="28">
        <v>0</v>
      </c>
      <c r="N6" s="87">
        <v>0</v>
      </c>
      <c r="O6" s="14"/>
    </row>
    <row r="7" spans="1:14" ht="18" customHeight="1">
      <c r="A7" s="50">
        <v>121</v>
      </c>
      <c r="B7" s="51" t="s">
        <v>11</v>
      </c>
      <c r="C7" s="52"/>
      <c r="D7" s="57"/>
      <c r="E7" s="173">
        <f>3500</f>
        <v>3500</v>
      </c>
      <c r="F7" s="28">
        <v>475</v>
      </c>
      <c r="G7" s="87">
        <f t="shared" si="0"/>
        <v>3025</v>
      </c>
      <c r="H7" s="87">
        <v>1500</v>
      </c>
      <c r="I7" s="87">
        <f t="shared" si="0"/>
        <v>1525</v>
      </c>
      <c r="J7" s="87">
        <v>1500</v>
      </c>
      <c r="K7" s="87">
        <f t="shared" si="0"/>
        <v>25</v>
      </c>
      <c r="L7" s="87"/>
      <c r="M7" s="28">
        <v>25</v>
      </c>
      <c r="N7" s="87">
        <f t="shared" si="1"/>
        <v>0</v>
      </c>
    </row>
    <row r="8" spans="1:14" ht="18" customHeight="1">
      <c r="A8" s="50">
        <v>122</v>
      </c>
      <c r="B8" s="51" t="s">
        <v>12</v>
      </c>
      <c r="C8" s="52"/>
      <c r="D8" s="53"/>
      <c r="E8" s="172">
        <f>3500</f>
        <v>3500</v>
      </c>
      <c r="F8" s="28">
        <v>475</v>
      </c>
      <c r="G8" s="87">
        <f t="shared" si="0"/>
        <v>3025</v>
      </c>
      <c r="H8" s="87">
        <v>1500</v>
      </c>
      <c r="I8" s="87">
        <f t="shared" si="0"/>
        <v>1525</v>
      </c>
      <c r="J8" s="87">
        <v>1500</v>
      </c>
      <c r="K8" s="87">
        <f t="shared" si="0"/>
        <v>25</v>
      </c>
      <c r="L8" s="87"/>
      <c r="M8" s="28">
        <v>25</v>
      </c>
      <c r="N8" s="87">
        <f t="shared" si="1"/>
        <v>0</v>
      </c>
    </row>
    <row r="9" spans="1:14" ht="18" customHeight="1">
      <c r="A9" s="50">
        <v>123</v>
      </c>
      <c r="B9" s="51" t="s">
        <v>13</v>
      </c>
      <c r="C9" s="52"/>
      <c r="D9" s="53"/>
      <c r="E9" s="173">
        <f>3500</f>
        <v>3500</v>
      </c>
      <c r="F9" s="28"/>
      <c r="G9" s="87">
        <f t="shared" si="0"/>
        <v>3500</v>
      </c>
      <c r="H9" s="87">
        <v>1500</v>
      </c>
      <c r="I9" s="87">
        <f t="shared" si="0"/>
        <v>2000</v>
      </c>
      <c r="J9" s="87">
        <v>1500</v>
      </c>
      <c r="K9" s="87">
        <f t="shared" si="0"/>
        <v>500</v>
      </c>
      <c r="L9" s="87"/>
      <c r="M9" s="28"/>
      <c r="N9" s="87">
        <f t="shared" si="1"/>
        <v>500</v>
      </c>
    </row>
    <row r="10" spans="1:15" ht="18" customHeight="1">
      <c r="A10" s="50">
        <v>124</v>
      </c>
      <c r="B10" s="56" t="s">
        <v>14</v>
      </c>
      <c r="C10" s="52"/>
      <c r="D10" s="53"/>
      <c r="E10" s="173">
        <f>3500</f>
        <v>3500</v>
      </c>
      <c r="F10" s="28">
        <v>475</v>
      </c>
      <c r="G10" s="87">
        <f t="shared" si="0"/>
        <v>3025</v>
      </c>
      <c r="H10" s="87">
        <v>1500</v>
      </c>
      <c r="I10" s="87">
        <f t="shared" si="0"/>
        <v>1525</v>
      </c>
      <c r="J10" s="87">
        <v>0</v>
      </c>
      <c r="K10" s="87">
        <f t="shared" si="0"/>
        <v>1525</v>
      </c>
      <c r="L10" s="87"/>
      <c r="M10" s="28">
        <v>25</v>
      </c>
      <c r="N10" s="87">
        <f t="shared" si="1"/>
        <v>1500</v>
      </c>
      <c r="O10" s="14" t="s">
        <v>209</v>
      </c>
    </row>
    <row r="11" spans="1:14" ht="18" customHeight="1">
      <c r="A11" s="58"/>
      <c r="B11" s="59"/>
      <c r="C11" s="58"/>
      <c r="D11" s="59"/>
      <c r="E11" s="174"/>
      <c r="F11" s="28"/>
      <c r="G11" s="87"/>
      <c r="I11" s="87"/>
      <c r="K11" s="87"/>
      <c r="L11" s="87"/>
      <c r="M11" s="28"/>
      <c r="N11" s="28"/>
    </row>
    <row r="12" spans="1:14" ht="18" customHeight="1">
      <c r="A12" s="58"/>
      <c r="B12" s="59"/>
      <c r="C12" s="58"/>
      <c r="D12" s="61" t="s">
        <v>17</v>
      </c>
      <c r="E12" s="175">
        <f aca="true" t="shared" si="2" ref="E12:K12">SUM(E3:E11)</f>
        <v>28000</v>
      </c>
      <c r="F12" s="62">
        <f t="shared" si="2"/>
        <v>2850</v>
      </c>
      <c r="G12" s="62">
        <f t="shared" si="2"/>
        <v>25150</v>
      </c>
      <c r="H12" s="62">
        <f t="shared" si="2"/>
        <v>10500</v>
      </c>
      <c r="I12" s="62">
        <f t="shared" si="2"/>
        <v>14650</v>
      </c>
      <c r="J12" s="62">
        <f t="shared" si="2"/>
        <v>10500</v>
      </c>
      <c r="K12" s="62">
        <f t="shared" si="2"/>
        <v>4150</v>
      </c>
      <c r="L12" s="62"/>
      <c r="M12" s="62">
        <f>SUM(M3:M11)</f>
        <v>350</v>
      </c>
      <c r="N12" s="62">
        <f>SUM(N3:N11)</f>
        <v>4000</v>
      </c>
    </row>
    <row r="13" spans="1:14" ht="18" customHeight="1">
      <c r="A13" s="49"/>
      <c r="B13" s="49"/>
      <c r="C13" s="49"/>
      <c r="D13" s="49"/>
      <c r="E13" s="60"/>
      <c r="F13" s="28"/>
      <c r="M13" s="28"/>
      <c r="N13" s="28"/>
    </row>
    <row r="14" spans="1:6" ht="18" customHeight="1">
      <c r="A14" s="28"/>
      <c r="B14" s="37"/>
      <c r="C14" s="38"/>
      <c r="D14" s="39"/>
      <c r="E14" s="60"/>
      <c r="F14" s="28"/>
    </row>
    <row r="15" spans="1:6" ht="15">
      <c r="A15" s="28"/>
      <c r="B15" s="37"/>
      <c r="C15" s="38"/>
      <c r="D15" s="39"/>
      <c r="E15" s="87"/>
      <c r="F15" s="28"/>
    </row>
    <row r="16" spans="1:5" ht="15">
      <c r="A16" s="28"/>
      <c r="B16" s="28"/>
      <c r="C16" s="28"/>
      <c r="D16" s="39"/>
      <c r="E16" s="28"/>
    </row>
    <row r="17" spans="1:5" ht="15">
      <c r="A17" s="28"/>
      <c r="B17" s="37"/>
      <c r="C17" s="38"/>
      <c r="D17" s="39"/>
      <c r="E17" s="28"/>
    </row>
    <row r="18" spans="1:5" ht="15">
      <c r="A18" s="28"/>
      <c r="B18" s="37"/>
      <c r="C18" s="38"/>
      <c r="D18" s="39"/>
      <c r="E18" s="28"/>
    </row>
    <row r="19" spans="2:5" ht="15">
      <c r="B19" s="37"/>
      <c r="C19" s="38"/>
      <c r="D19" s="39"/>
      <c r="E19" s="28"/>
    </row>
    <row r="22" ht="15">
      <c r="A22" s="28"/>
    </row>
  </sheetData>
  <printOptions/>
  <pageMargins left="0.7480314960629921" right="0" top="0.7086614173228347" bottom="0.5118110236220472" header="0.5118110236220472" footer="0.31496062992125984"/>
  <pageSetup fitToHeight="0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zoomScale="79" zoomScaleNormal="79" workbookViewId="0" topLeftCell="A160">
      <pane ySplit="10485" topLeftCell="BM283" activePane="topLeft" state="split"/>
      <selection pane="topLeft" activeCell="A173" sqref="A173:G201"/>
      <selection pane="bottomLeft" activeCell="A283" sqref="A283"/>
    </sheetView>
  </sheetViews>
  <sheetFormatPr defaultColWidth="11.421875" defaultRowHeight="12.75"/>
  <cols>
    <col min="1" max="1" width="5.28125" style="5" customWidth="1"/>
    <col min="2" max="2" width="34.8515625" style="14" customWidth="1"/>
    <col min="3" max="3" width="16.421875" style="6" customWidth="1"/>
    <col min="4" max="4" width="11.8515625" style="7" customWidth="1"/>
    <col min="5" max="5" width="10.7109375" style="6" customWidth="1"/>
    <col min="6" max="6" width="1.57421875" style="2" customWidth="1"/>
    <col min="7" max="7" width="11.28125" style="2" customWidth="1"/>
    <col min="8" max="9" width="9.140625" style="2" customWidth="1"/>
    <col min="10" max="10" width="14.140625" style="2" customWidth="1"/>
    <col min="11" max="11" width="6.57421875" style="2" customWidth="1"/>
    <col min="12" max="12" width="7.140625" style="2" customWidth="1"/>
    <col min="13" max="13" width="6.57421875" style="2" customWidth="1"/>
    <col min="14" max="14" width="7.57421875" style="2" customWidth="1"/>
    <col min="15" max="16384" width="9.140625" style="2" customWidth="1"/>
  </cols>
  <sheetData>
    <row r="1" spans="1:10" ht="23.25" customHeight="1" thickTop="1">
      <c r="A1" s="194" t="s">
        <v>116</v>
      </c>
      <c r="B1" s="214" t="s">
        <v>216</v>
      </c>
      <c r="C1" s="206"/>
      <c r="D1" s="15" t="s">
        <v>217</v>
      </c>
      <c r="E1" s="63"/>
      <c r="F1" s="1"/>
      <c r="G1" s="26"/>
      <c r="H1" s="26"/>
      <c r="J1" s="85"/>
    </row>
    <row r="2" spans="1:10" ht="13.5" thickBot="1">
      <c r="A2" s="64"/>
      <c r="B2" s="113" t="s">
        <v>56</v>
      </c>
      <c r="C2" s="207"/>
      <c r="D2" s="65" t="s">
        <v>1</v>
      </c>
      <c r="E2" s="68" t="s">
        <v>2</v>
      </c>
      <c r="F2" s="135"/>
      <c r="G2" s="132"/>
      <c r="H2" s="132"/>
      <c r="J2" s="25"/>
    </row>
    <row r="3" spans="1:12" ht="15" customHeight="1" thickTop="1">
      <c r="A3" s="66" t="s">
        <v>3</v>
      </c>
      <c r="B3" s="67" t="s">
        <v>51</v>
      </c>
      <c r="C3" s="199"/>
      <c r="D3" s="100">
        <v>44787.87</v>
      </c>
      <c r="E3" s="78"/>
      <c r="F3" s="135"/>
      <c r="G3" s="132"/>
      <c r="H3" s="132"/>
      <c r="J3" s="14"/>
      <c r="K3" s="81"/>
      <c r="L3" s="14"/>
    </row>
    <row r="4" spans="1:12" ht="12.75" customHeight="1">
      <c r="A4" s="154"/>
      <c r="B4" s="11" t="s">
        <v>52</v>
      </c>
      <c r="C4" s="200"/>
      <c r="D4" s="126"/>
      <c r="E4" s="129">
        <v>275</v>
      </c>
      <c r="F4" s="135"/>
      <c r="G4" s="132"/>
      <c r="H4" s="132"/>
      <c r="J4" s="14"/>
      <c r="K4" s="81"/>
      <c r="L4" s="14"/>
    </row>
    <row r="5" spans="1:12" ht="12.75" customHeight="1">
      <c r="A5" s="98">
        <v>1</v>
      </c>
      <c r="B5" s="195" t="s">
        <v>28</v>
      </c>
      <c r="C5" s="201"/>
      <c r="D5" s="101">
        <v>5000</v>
      </c>
      <c r="E5" s="102"/>
      <c r="F5" s="135"/>
      <c r="G5" s="136"/>
      <c r="H5" s="132"/>
      <c r="J5" s="14"/>
      <c r="K5" s="81"/>
      <c r="L5" s="14"/>
    </row>
    <row r="6" spans="1:12" ht="12.75" customHeight="1">
      <c r="A6" s="20">
        <v>2</v>
      </c>
      <c r="B6" s="196" t="s">
        <v>29</v>
      </c>
      <c r="C6" s="201"/>
      <c r="D6" s="103"/>
      <c r="E6" s="104">
        <v>1991</v>
      </c>
      <c r="F6" s="135"/>
      <c r="G6" s="136"/>
      <c r="H6" s="132"/>
      <c r="J6" s="14"/>
      <c r="K6" s="81"/>
      <c r="L6" s="14"/>
    </row>
    <row r="7" spans="1:12" ht="12.75" customHeight="1">
      <c r="A7" s="20">
        <v>3</v>
      </c>
      <c r="B7" s="197" t="s">
        <v>215</v>
      </c>
      <c r="C7" s="201"/>
      <c r="D7" s="105"/>
      <c r="E7" s="106">
        <v>150</v>
      </c>
      <c r="F7" s="135"/>
      <c r="G7" s="137"/>
      <c r="H7" s="135"/>
      <c r="J7" s="14"/>
      <c r="K7" s="81"/>
      <c r="L7" s="14"/>
    </row>
    <row r="8" spans="1:12" ht="12.75" customHeight="1">
      <c r="A8" s="20">
        <v>3</v>
      </c>
      <c r="B8" s="197" t="s">
        <v>31</v>
      </c>
      <c r="C8" s="202"/>
      <c r="D8" s="105"/>
      <c r="E8" s="102">
        <v>1500</v>
      </c>
      <c r="F8" s="135"/>
      <c r="G8" s="137"/>
      <c r="H8" s="135"/>
      <c r="J8" s="14"/>
      <c r="K8" s="81"/>
      <c r="L8" s="14"/>
    </row>
    <row r="9" spans="1:12" ht="12.75" customHeight="1">
      <c r="A9" s="18">
        <v>3</v>
      </c>
      <c r="B9" s="197" t="s">
        <v>30</v>
      </c>
      <c r="C9" s="202"/>
      <c r="D9" s="105"/>
      <c r="E9" s="102">
        <v>1500</v>
      </c>
      <c r="F9" s="135"/>
      <c r="G9" s="130"/>
      <c r="H9" s="135"/>
      <c r="J9" s="14"/>
      <c r="K9" s="81"/>
      <c r="L9" s="14"/>
    </row>
    <row r="10" spans="1:12" ht="12.75" customHeight="1">
      <c r="A10" s="18">
        <v>3</v>
      </c>
      <c r="B10" s="197" t="s">
        <v>32</v>
      </c>
      <c r="C10" s="202"/>
      <c r="D10" s="107"/>
      <c r="E10" s="102">
        <v>2000</v>
      </c>
      <c r="F10" s="135"/>
      <c r="G10" s="138"/>
      <c r="H10" s="135"/>
      <c r="J10" s="14"/>
      <c r="K10" s="81"/>
      <c r="L10" s="14"/>
    </row>
    <row r="11" spans="1:13" ht="12.75" customHeight="1">
      <c r="A11" s="111">
        <v>3</v>
      </c>
      <c r="B11" s="198" t="s">
        <v>33</v>
      </c>
      <c r="C11" s="203"/>
      <c r="D11" s="107"/>
      <c r="E11" s="112">
        <v>2093</v>
      </c>
      <c r="F11" s="135"/>
      <c r="G11" s="138"/>
      <c r="H11" s="135"/>
      <c r="J11" s="25"/>
      <c r="K11" s="82"/>
      <c r="L11" s="25"/>
      <c r="M11" s="25"/>
    </row>
    <row r="12" spans="1:11" ht="12.75" customHeight="1">
      <c r="A12" s="111">
        <v>3</v>
      </c>
      <c r="B12" s="198" t="s">
        <v>54</v>
      </c>
      <c r="C12" s="202"/>
      <c r="D12" s="105"/>
      <c r="E12" s="112">
        <v>3000</v>
      </c>
      <c r="F12" s="139"/>
      <c r="G12" s="130"/>
      <c r="H12" s="135"/>
      <c r="K12" s="81"/>
    </row>
    <row r="13" spans="1:13" ht="12.75" customHeight="1">
      <c r="A13" s="18">
        <v>3</v>
      </c>
      <c r="B13" s="197" t="s">
        <v>34</v>
      </c>
      <c r="C13" s="201"/>
      <c r="D13" s="105"/>
      <c r="E13" s="102">
        <v>5200</v>
      </c>
      <c r="F13" s="135"/>
      <c r="G13" s="130"/>
      <c r="H13" s="135"/>
      <c r="J13" s="14"/>
      <c r="K13" s="82"/>
      <c r="L13" s="25"/>
      <c r="M13" s="25"/>
    </row>
    <row r="14" spans="1:13" ht="12.75" customHeight="1">
      <c r="A14" s="18">
        <v>4</v>
      </c>
      <c r="B14" s="99" t="s">
        <v>35</v>
      </c>
      <c r="C14" s="202"/>
      <c r="D14" s="105"/>
      <c r="E14" s="106">
        <v>271.23</v>
      </c>
      <c r="F14" s="135"/>
      <c r="G14" s="135"/>
      <c r="H14" s="131"/>
      <c r="K14" s="82"/>
      <c r="L14" s="25"/>
      <c r="M14" s="25"/>
    </row>
    <row r="15" spans="1:13" ht="12.75" customHeight="1">
      <c r="A15" s="18">
        <v>5</v>
      </c>
      <c r="B15" s="19" t="s">
        <v>36</v>
      </c>
      <c r="C15" s="202"/>
      <c r="D15" s="108"/>
      <c r="E15" s="106">
        <v>1000</v>
      </c>
      <c r="F15" s="135"/>
      <c r="G15" s="135"/>
      <c r="H15" s="131"/>
      <c r="K15" s="82"/>
      <c r="L15" s="25"/>
      <c r="M15" s="25"/>
    </row>
    <row r="16" spans="1:8" ht="12.75" customHeight="1">
      <c r="A16" s="18">
        <v>6</v>
      </c>
      <c r="B16" s="19" t="s">
        <v>37</v>
      </c>
      <c r="C16" s="202"/>
      <c r="D16" s="105">
        <v>977</v>
      </c>
      <c r="E16" s="102"/>
      <c r="F16" s="135"/>
      <c r="G16" s="135"/>
      <c r="H16" s="140"/>
    </row>
    <row r="17" spans="1:8" ht="12.75" customHeight="1">
      <c r="A17" s="18">
        <v>7</v>
      </c>
      <c r="B17" s="99" t="s">
        <v>38</v>
      </c>
      <c r="C17" s="202"/>
      <c r="D17" s="105">
        <v>20000</v>
      </c>
      <c r="E17" s="102"/>
      <c r="F17" s="135"/>
      <c r="G17" s="135"/>
      <c r="H17" s="135"/>
    </row>
    <row r="18" spans="1:8" ht="12.75" customHeight="1">
      <c r="A18" s="18">
        <v>8</v>
      </c>
      <c r="B18" s="99" t="s">
        <v>39</v>
      </c>
      <c r="C18" s="202"/>
      <c r="D18" s="105"/>
      <c r="E18" s="106">
        <v>7000</v>
      </c>
      <c r="F18" s="135"/>
      <c r="G18" s="130"/>
      <c r="H18" s="135"/>
    </row>
    <row r="19" spans="1:8" ht="12.75" customHeight="1">
      <c r="A19" s="18">
        <v>9</v>
      </c>
      <c r="B19" s="19" t="s">
        <v>40</v>
      </c>
      <c r="C19" s="201"/>
      <c r="D19" s="105"/>
      <c r="E19" s="102">
        <v>277</v>
      </c>
      <c r="F19" s="135"/>
      <c r="G19" s="130"/>
      <c r="H19" s="135"/>
    </row>
    <row r="20" spans="1:8" ht="12.75" customHeight="1">
      <c r="A20" s="18">
        <v>10</v>
      </c>
      <c r="B20" s="19" t="s">
        <v>41</v>
      </c>
      <c r="C20" s="201"/>
      <c r="D20" s="109"/>
      <c r="E20" s="102">
        <v>2000</v>
      </c>
      <c r="F20" s="141"/>
      <c r="G20" s="140"/>
      <c r="H20" s="135"/>
    </row>
    <row r="21" spans="1:8" ht="12.75" customHeight="1">
      <c r="A21" s="18">
        <v>11</v>
      </c>
      <c r="B21" s="19" t="s">
        <v>42</v>
      </c>
      <c r="C21" s="201"/>
      <c r="D21" s="105"/>
      <c r="E21" s="102">
        <v>1000</v>
      </c>
      <c r="F21" s="135"/>
      <c r="G21" s="135"/>
      <c r="H21" s="140"/>
    </row>
    <row r="22" spans="1:8" ht="12.75" customHeight="1">
      <c r="A22" s="18">
        <v>12</v>
      </c>
      <c r="B22" s="19" t="s">
        <v>43</v>
      </c>
      <c r="C22" s="201"/>
      <c r="D22" s="105"/>
      <c r="E22" s="102">
        <v>400</v>
      </c>
      <c r="F22" s="135"/>
      <c r="G22" s="135"/>
      <c r="H22" s="140"/>
    </row>
    <row r="23" spans="1:8" ht="12.75" customHeight="1">
      <c r="A23" s="18">
        <v>13</v>
      </c>
      <c r="B23" s="99" t="s">
        <v>44</v>
      </c>
      <c r="C23" s="201"/>
      <c r="D23" s="105"/>
      <c r="E23" s="102">
        <v>3000</v>
      </c>
      <c r="F23" s="135"/>
      <c r="G23" s="135"/>
      <c r="H23" s="140"/>
    </row>
    <row r="24" spans="1:8" ht="12.75" customHeight="1">
      <c r="A24" s="18">
        <v>14</v>
      </c>
      <c r="B24" s="99" t="s">
        <v>45</v>
      </c>
      <c r="C24" s="202"/>
      <c r="D24" s="105"/>
      <c r="E24" s="106">
        <v>775</v>
      </c>
      <c r="F24" s="135"/>
      <c r="G24" s="135"/>
      <c r="H24" s="131"/>
    </row>
    <row r="25" spans="1:8" ht="12.75" customHeight="1">
      <c r="A25" s="18">
        <v>14</v>
      </c>
      <c r="B25" s="99" t="s">
        <v>46</v>
      </c>
      <c r="C25" s="202"/>
      <c r="D25" s="105"/>
      <c r="E25" s="106">
        <v>1500</v>
      </c>
      <c r="F25" s="135"/>
      <c r="G25" s="135"/>
      <c r="H25" s="131"/>
    </row>
    <row r="26" spans="1:8" ht="12.75" customHeight="1">
      <c r="A26" s="18">
        <v>14</v>
      </c>
      <c r="B26" s="99" t="s">
        <v>47</v>
      </c>
      <c r="C26" s="201"/>
      <c r="D26" s="105"/>
      <c r="E26" s="102">
        <v>10000</v>
      </c>
      <c r="F26" s="135"/>
      <c r="G26" s="135"/>
      <c r="H26" s="140"/>
    </row>
    <row r="27" spans="1:8" ht="12.75" customHeight="1">
      <c r="A27" s="18">
        <v>15</v>
      </c>
      <c r="B27" s="99" t="s">
        <v>48</v>
      </c>
      <c r="C27" s="201"/>
      <c r="D27" s="105"/>
      <c r="E27" s="102">
        <v>1000</v>
      </c>
      <c r="F27" s="135"/>
      <c r="G27" s="135"/>
      <c r="H27" s="140"/>
    </row>
    <row r="28" spans="1:8" ht="12.75" customHeight="1">
      <c r="A28" s="18">
        <v>16</v>
      </c>
      <c r="B28" s="99" t="s">
        <v>49</v>
      </c>
      <c r="C28" s="204"/>
      <c r="D28" s="105"/>
      <c r="E28" s="106">
        <v>500</v>
      </c>
      <c r="F28" s="135"/>
      <c r="G28" s="135"/>
      <c r="H28" s="131"/>
    </row>
    <row r="29" spans="1:8" ht="12.75" customHeight="1">
      <c r="A29" s="18">
        <v>17</v>
      </c>
      <c r="B29" s="19" t="s">
        <v>50</v>
      </c>
      <c r="C29" s="201"/>
      <c r="D29" s="105"/>
      <c r="E29" s="106">
        <v>1051</v>
      </c>
      <c r="F29" s="135"/>
      <c r="G29" s="135"/>
      <c r="H29" s="131"/>
    </row>
    <row r="30" spans="1:12" ht="12.75" customHeight="1">
      <c r="A30" s="18">
        <v>18</v>
      </c>
      <c r="B30" s="19" t="s">
        <v>57</v>
      </c>
      <c r="C30" s="201"/>
      <c r="D30" s="105"/>
      <c r="E30" s="102">
        <v>800</v>
      </c>
      <c r="F30" s="135"/>
      <c r="G30" s="135"/>
      <c r="H30" s="140"/>
      <c r="J30" s="14"/>
      <c r="K30" s="81"/>
      <c r="L30" s="81"/>
    </row>
    <row r="31" spans="1:12" ht="12.75" customHeight="1">
      <c r="A31" s="18">
        <v>19</v>
      </c>
      <c r="B31" s="19" t="s">
        <v>55</v>
      </c>
      <c r="C31" s="201"/>
      <c r="D31" s="105"/>
      <c r="E31" s="106">
        <v>99.5</v>
      </c>
      <c r="F31" s="135"/>
      <c r="G31" s="136"/>
      <c r="H31" s="131"/>
      <c r="J31" s="14"/>
      <c r="K31" s="81"/>
      <c r="L31" s="81"/>
    </row>
    <row r="32" spans="1:8" ht="12.75" customHeight="1">
      <c r="A32" s="18">
        <v>20</v>
      </c>
      <c r="B32" s="10" t="s">
        <v>58</v>
      </c>
      <c r="C32" s="201"/>
      <c r="D32" s="105">
        <v>12730</v>
      </c>
      <c r="E32" s="106"/>
      <c r="F32" s="135"/>
      <c r="G32" s="136"/>
      <c r="H32" s="131"/>
    </row>
    <row r="33" spans="1:11" ht="12.75" customHeight="1">
      <c r="A33" s="18">
        <v>20</v>
      </c>
      <c r="B33" s="11" t="s">
        <v>59</v>
      </c>
      <c r="C33" s="202"/>
      <c r="D33" s="96"/>
      <c r="E33" s="106">
        <v>3000</v>
      </c>
      <c r="F33" s="135"/>
      <c r="G33" s="136"/>
      <c r="H33" s="140"/>
      <c r="K33" s="81"/>
    </row>
    <row r="34" spans="1:12" ht="12.75" customHeight="1">
      <c r="A34" s="18">
        <v>20</v>
      </c>
      <c r="B34" s="10" t="s">
        <v>61</v>
      </c>
      <c r="C34" s="202"/>
      <c r="D34" s="97"/>
      <c r="E34" s="106">
        <v>980</v>
      </c>
      <c r="F34" s="135"/>
      <c r="G34" s="136"/>
      <c r="H34" s="140"/>
      <c r="J34" s="14"/>
      <c r="K34" s="81"/>
      <c r="L34" s="81"/>
    </row>
    <row r="35" spans="1:12" ht="12.75" customHeight="1">
      <c r="A35" s="18">
        <v>20</v>
      </c>
      <c r="B35" s="10" t="s">
        <v>60</v>
      </c>
      <c r="C35" s="202"/>
      <c r="D35" s="97"/>
      <c r="E35" s="106">
        <v>1132.5</v>
      </c>
      <c r="F35" s="135"/>
      <c r="G35" s="136"/>
      <c r="H35" s="131"/>
      <c r="J35" s="14"/>
      <c r="K35" s="81"/>
      <c r="L35" s="81"/>
    </row>
    <row r="36" spans="1:12" ht="12.75" customHeight="1">
      <c r="A36" s="18">
        <v>21</v>
      </c>
      <c r="B36" s="19" t="s">
        <v>62</v>
      </c>
      <c r="C36" s="201"/>
      <c r="D36" s="89"/>
      <c r="E36" s="102">
        <v>4500</v>
      </c>
      <c r="F36" s="135"/>
      <c r="G36" s="136"/>
      <c r="H36" s="140"/>
      <c r="J36" s="14"/>
      <c r="K36" s="81"/>
      <c r="L36" s="81"/>
    </row>
    <row r="37" spans="1:12" ht="12.75" customHeight="1">
      <c r="A37" s="18">
        <v>21</v>
      </c>
      <c r="B37" s="19" t="s">
        <v>63</v>
      </c>
      <c r="C37" s="201"/>
      <c r="D37" s="89"/>
      <c r="E37" s="102">
        <v>2500</v>
      </c>
      <c r="F37" s="135"/>
      <c r="G37" s="136"/>
      <c r="H37" s="140"/>
      <c r="J37" s="14"/>
      <c r="K37" s="81"/>
      <c r="L37" s="81"/>
    </row>
    <row r="38" spans="1:12" ht="12.75" customHeight="1">
      <c r="A38" s="18">
        <v>21</v>
      </c>
      <c r="B38" s="11" t="s">
        <v>64</v>
      </c>
      <c r="C38" s="201"/>
      <c r="D38" s="89"/>
      <c r="E38" s="102">
        <v>1275</v>
      </c>
      <c r="F38" s="135"/>
      <c r="G38" s="136"/>
      <c r="H38" s="140"/>
      <c r="J38" s="14"/>
      <c r="K38" s="81"/>
      <c r="L38" s="81"/>
    </row>
    <row r="39" spans="1:12" ht="12.75" customHeight="1">
      <c r="A39" s="18">
        <v>21</v>
      </c>
      <c r="B39" s="99" t="s">
        <v>65</v>
      </c>
      <c r="C39" s="202"/>
      <c r="D39" s="89"/>
      <c r="E39" s="102">
        <v>500</v>
      </c>
      <c r="F39" s="135"/>
      <c r="G39" s="136"/>
      <c r="H39" s="140"/>
      <c r="J39" s="14"/>
      <c r="K39" s="81"/>
      <c r="L39" s="81"/>
    </row>
    <row r="40" spans="1:12" ht="12.75" customHeight="1">
      <c r="A40" s="18">
        <v>21</v>
      </c>
      <c r="B40" s="11" t="s">
        <v>66</v>
      </c>
      <c r="C40" s="202"/>
      <c r="D40" s="89"/>
      <c r="E40" s="106">
        <v>1750</v>
      </c>
      <c r="F40" s="135"/>
      <c r="G40" s="130"/>
      <c r="H40" s="131"/>
      <c r="J40" s="14"/>
      <c r="K40" s="81"/>
      <c r="L40" s="81"/>
    </row>
    <row r="41" spans="1:12" ht="12.75" customHeight="1">
      <c r="A41" s="18">
        <v>22</v>
      </c>
      <c r="B41" s="19" t="s">
        <v>68</v>
      </c>
      <c r="C41" s="201"/>
      <c r="D41" s="105"/>
      <c r="E41" s="102">
        <v>92.5</v>
      </c>
      <c r="F41" s="135"/>
      <c r="G41" s="130"/>
      <c r="H41" s="140"/>
      <c r="J41" s="14"/>
      <c r="K41" s="81"/>
      <c r="L41" s="81"/>
    </row>
    <row r="42" spans="1:12" ht="12.75" customHeight="1">
      <c r="A42" s="18">
        <v>22</v>
      </c>
      <c r="B42" s="99" t="s">
        <v>69</v>
      </c>
      <c r="C42" s="201"/>
      <c r="D42" s="105">
        <v>1500</v>
      </c>
      <c r="E42" s="102"/>
      <c r="F42" s="135"/>
      <c r="G42" s="130"/>
      <c r="H42" s="140"/>
      <c r="J42" s="14"/>
      <c r="K42" s="81"/>
      <c r="L42" s="81"/>
    </row>
    <row r="43" spans="1:12" ht="12.75" customHeight="1">
      <c r="A43" s="20">
        <v>23</v>
      </c>
      <c r="B43" s="99" t="s">
        <v>70</v>
      </c>
      <c r="C43" s="204"/>
      <c r="D43" s="105"/>
      <c r="E43" s="106">
        <v>500</v>
      </c>
      <c r="F43" s="135"/>
      <c r="G43" s="130"/>
      <c r="H43" s="131"/>
      <c r="J43" s="14"/>
      <c r="K43" s="81"/>
      <c r="L43" s="81"/>
    </row>
    <row r="44" spans="1:13" ht="12.75" customHeight="1">
      <c r="A44" s="18">
        <v>23</v>
      </c>
      <c r="B44" s="19" t="s">
        <v>71</v>
      </c>
      <c r="C44" s="202"/>
      <c r="D44" s="105"/>
      <c r="E44" s="106">
        <v>1000</v>
      </c>
      <c r="F44" s="135"/>
      <c r="G44" s="130"/>
      <c r="H44" s="131"/>
      <c r="J44" s="14"/>
      <c r="K44" s="81"/>
      <c r="L44" s="81"/>
      <c r="M44" s="14"/>
    </row>
    <row r="45" spans="1:12" ht="12.75" customHeight="1">
      <c r="A45" s="18">
        <v>23</v>
      </c>
      <c r="B45" s="99" t="s">
        <v>72</v>
      </c>
      <c r="C45" s="202"/>
      <c r="D45" s="105"/>
      <c r="E45" s="102">
        <v>1000</v>
      </c>
      <c r="F45" s="135"/>
      <c r="G45" s="130"/>
      <c r="H45" s="140"/>
      <c r="K45" s="81"/>
      <c r="L45" s="81"/>
    </row>
    <row r="46" spans="1:8" ht="12.75" customHeight="1">
      <c r="A46" s="20">
        <v>24</v>
      </c>
      <c r="B46" s="19" t="s">
        <v>73</v>
      </c>
      <c r="C46" s="201"/>
      <c r="D46" s="105">
        <v>10500</v>
      </c>
      <c r="E46" s="106"/>
      <c r="F46" s="135"/>
      <c r="G46" s="130"/>
      <c r="H46" s="131"/>
    </row>
    <row r="47" spans="1:10" ht="12.75" customHeight="1">
      <c r="A47" s="18">
        <v>25</v>
      </c>
      <c r="B47" s="99" t="s">
        <v>74</v>
      </c>
      <c r="C47" s="201"/>
      <c r="D47" s="105"/>
      <c r="E47" s="102">
        <v>2500</v>
      </c>
      <c r="F47" s="135"/>
      <c r="G47" s="130"/>
      <c r="H47" s="140"/>
      <c r="J47" s="14"/>
    </row>
    <row r="48" spans="1:10" ht="12.75" customHeight="1">
      <c r="A48" s="18">
        <v>26</v>
      </c>
      <c r="B48" s="19" t="s">
        <v>75</v>
      </c>
      <c r="C48" s="202"/>
      <c r="D48" s="105"/>
      <c r="E48" s="102">
        <v>2000</v>
      </c>
      <c r="F48" s="135"/>
      <c r="G48" s="130"/>
      <c r="H48" s="140"/>
      <c r="J48" s="14"/>
    </row>
    <row r="49" spans="1:10" ht="12.75" customHeight="1">
      <c r="A49" s="18">
        <v>27</v>
      </c>
      <c r="B49" s="19" t="s">
        <v>76</v>
      </c>
      <c r="C49" s="202"/>
      <c r="D49" s="107"/>
      <c r="E49" s="106">
        <v>1500</v>
      </c>
      <c r="F49" s="135"/>
      <c r="G49" s="138"/>
      <c r="H49" s="131"/>
      <c r="J49" s="14"/>
    </row>
    <row r="50" spans="1:10" ht="12.75" customHeight="1">
      <c r="A50" s="18">
        <v>28</v>
      </c>
      <c r="B50" s="19" t="s">
        <v>77</v>
      </c>
      <c r="C50" s="201"/>
      <c r="D50" s="105"/>
      <c r="E50" s="102">
        <v>4000</v>
      </c>
      <c r="F50" s="135"/>
      <c r="G50" s="130"/>
      <c r="H50" s="140"/>
      <c r="J50" s="14"/>
    </row>
    <row r="51" spans="1:10" ht="12.75" customHeight="1">
      <c r="A51" s="20" t="s">
        <v>78</v>
      </c>
      <c r="B51" s="19" t="s">
        <v>79</v>
      </c>
      <c r="C51" s="202"/>
      <c r="D51" s="105">
        <v>15000</v>
      </c>
      <c r="E51" s="102"/>
      <c r="F51" s="135"/>
      <c r="G51" s="130"/>
      <c r="H51" s="140"/>
      <c r="J51" s="114"/>
    </row>
    <row r="52" spans="1:10" ht="12.75" customHeight="1">
      <c r="A52" s="18">
        <v>30</v>
      </c>
      <c r="B52" s="19" t="s">
        <v>83</v>
      </c>
      <c r="C52" s="202"/>
      <c r="D52" s="105">
        <v>4000</v>
      </c>
      <c r="E52" s="102"/>
      <c r="F52" s="135"/>
      <c r="G52" s="130"/>
      <c r="H52" s="140"/>
      <c r="J52" s="115"/>
    </row>
    <row r="53" spans="1:10" ht="12.75" customHeight="1">
      <c r="A53" s="18">
        <v>31</v>
      </c>
      <c r="B53" s="19" t="s">
        <v>84</v>
      </c>
      <c r="C53" s="202"/>
      <c r="D53" s="105"/>
      <c r="E53" s="102">
        <v>9500</v>
      </c>
      <c r="F53" s="135" t="s">
        <v>131</v>
      </c>
      <c r="G53" s="132"/>
      <c r="H53" s="135"/>
      <c r="J53" s="115"/>
    </row>
    <row r="54" spans="1:12" ht="12.75" customHeight="1">
      <c r="A54" s="18">
        <v>32</v>
      </c>
      <c r="B54" s="99" t="s">
        <v>85</v>
      </c>
      <c r="C54" s="203"/>
      <c r="D54" s="90">
        <v>5000</v>
      </c>
      <c r="E54" s="69"/>
      <c r="F54" s="141"/>
      <c r="G54" s="138"/>
      <c r="H54" s="140"/>
      <c r="J54" s="115"/>
      <c r="L54" s="14"/>
    </row>
    <row r="55" spans="1:8" ht="12.75" customHeight="1" thickBot="1">
      <c r="A55" s="24"/>
      <c r="B55" s="13" t="s">
        <v>4</v>
      </c>
      <c r="C55" s="205">
        <f>SUM(C3:C54)</f>
        <v>0</v>
      </c>
      <c r="D55" s="116">
        <f>SUM(D3:D54)</f>
        <v>119494.87</v>
      </c>
      <c r="E55" s="117">
        <f>SUM(E3:E54)</f>
        <v>86112.73</v>
      </c>
      <c r="F55" s="135"/>
      <c r="G55" s="135"/>
      <c r="H55" s="135"/>
    </row>
    <row r="56" spans="1:8" ht="40.5" customHeight="1" thickBot="1" thickTop="1">
      <c r="A56" s="17"/>
      <c r="B56" s="152"/>
      <c r="C56" s="91"/>
      <c r="D56" s="216"/>
      <c r="E56" s="119"/>
      <c r="F56" s="135"/>
      <c r="G56" s="135"/>
      <c r="H56" s="135"/>
    </row>
    <row r="57" spans="1:10" ht="18.75" customHeight="1" thickTop="1">
      <c r="A57" s="194" t="s">
        <v>116</v>
      </c>
      <c r="B57" s="214" t="s">
        <v>216</v>
      </c>
      <c r="C57" s="208"/>
      <c r="D57" s="92" t="s">
        <v>217</v>
      </c>
      <c r="E57" s="93"/>
      <c r="F57" s="135"/>
      <c r="G57" s="135"/>
      <c r="H57" s="135"/>
      <c r="J57" s="14"/>
    </row>
    <row r="58" spans="1:10" ht="12.75">
      <c r="A58" s="16"/>
      <c r="B58" s="8"/>
      <c r="C58" s="209"/>
      <c r="D58" s="94" t="s">
        <v>1</v>
      </c>
      <c r="E58" s="95" t="s">
        <v>2</v>
      </c>
      <c r="F58" s="135"/>
      <c r="G58" s="135"/>
      <c r="H58" s="135"/>
      <c r="J58" s="115"/>
    </row>
    <row r="59" spans="1:10" ht="12.75" customHeight="1">
      <c r="A59" s="17" t="s">
        <v>3</v>
      </c>
      <c r="B59" s="9" t="s">
        <v>5</v>
      </c>
      <c r="C59" s="91"/>
      <c r="D59" s="118">
        <f>D55</f>
        <v>119494.87</v>
      </c>
      <c r="E59" s="119">
        <f>E55</f>
        <v>86112.73</v>
      </c>
      <c r="F59" s="135"/>
      <c r="G59" s="135"/>
      <c r="H59" s="135"/>
      <c r="J59" s="115"/>
    </row>
    <row r="60" spans="1:12" ht="12.75" customHeight="1">
      <c r="A60" s="18">
        <v>33</v>
      </c>
      <c r="B60" s="99" t="s">
        <v>86</v>
      </c>
      <c r="C60" s="210"/>
      <c r="D60" s="105"/>
      <c r="E60" s="102">
        <v>2500</v>
      </c>
      <c r="F60" s="135"/>
      <c r="G60" s="130"/>
      <c r="H60" s="140"/>
      <c r="J60" s="115"/>
      <c r="L60" s="14"/>
    </row>
    <row r="61" spans="1:12" ht="12.75" customHeight="1">
      <c r="A61" s="18">
        <v>34</v>
      </c>
      <c r="B61" s="19" t="s">
        <v>87</v>
      </c>
      <c r="C61" s="211"/>
      <c r="D61" s="107"/>
      <c r="E61" s="106">
        <v>1000</v>
      </c>
      <c r="F61" s="135"/>
      <c r="G61" s="138"/>
      <c r="H61" s="131"/>
      <c r="J61" s="115"/>
      <c r="L61" s="14"/>
    </row>
    <row r="62" spans="1:8" ht="12.75" customHeight="1">
      <c r="A62" s="20">
        <v>35</v>
      </c>
      <c r="B62" s="19" t="s">
        <v>88</v>
      </c>
      <c r="C62" s="211"/>
      <c r="D62" s="105"/>
      <c r="E62" s="106">
        <v>1500</v>
      </c>
      <c r="F62" s="135"/>
      <c r="G62" s="135"/>
      <c r="H62" s="135"/>
    </row>
    <row r="63" spans="1:8" ht="12.75" customHeight="1">
      <c r="A63" s="18">
        <v>36</v>
      </c>
      <c r="B63" s="19" t="s">
        <v>89</v>
      </c>
      <c r="C63" s="211"/>
      <c r="D63" s="105">
        <v>4350</v>
      </c>
      <c r="E63" s="106"/>
      <c r="F63" s="135"/>
      <c r="G63" s="130"/>
      <c r="H63" s="131"/>
    </row>
    <row r="64" spans="1:10" ht="12.75" customHeight="1">
      <c r="A64" s="20">
        <v>37</v>
      </c>
      <c r="B64" s="19" t="s">
        <v>90</v>
      </c>
      <c r="C64" s="211"/>
      <c r="D64" s="105"/>
      <c r="E64" s="102">
        <v>100</v>
      </c>
      <c r="F64" s="135"/>
      <c r="G64" s="130"/>
      <c r="H64" s="140"/>
      <c r="J64" s="14"/>
    </row>
    <row r="65" spans="1:10" ht="12.75" customHeight="1">
      <c r="A65" s="20">
        <v>38</v>
      </c>
      <c r="B65" s="19" t="s">
        <v>91</v>
      </c>
      <c r="C65" s="211"/>
      <c r="D65" s="105">
        <v>3529.87</v>
      </c>
      <c r="E65" s="102"/>
      <c r="F65" s="135"/>
      <c r="G65" s="130"/>
      <c r="H65" s="140"/>
      <c r="J65" s="14"/>
    </row>
    <row r="66" spans="1:10" ht="12.75" customHeight="1">
      <c r="A66" s="20">
        <v>39</v>
      </c>
      <c r="B66" s="19" t="s">
        <v>92</v>
      </c>
      <c r="C66" s="211"/>
      <c r="D66" s="105">
        <v>16000</v>
      </c>
      <c r="E66" s="102"/>
      <c r="F66" s="135"/>
      <c r="G66" s="130"/>
      <c r="H66" s="140"/>
      <c r="J66" s="14"/>
    </row>
    <row r="67" spans="1:10" ht="12.75" customHeight="1">
      <c r="A67" s="20">
        <v>40</v>
      </c>
      <c r="B67" s="10" t="s">
        <v>93</v>
      </c>
      <c r="C67" s="211"/>
      <c r="D67" s="105"/>
      <c r="E67" s="102">
        <v>82</v>
      </c>
      <c r="F67" s="135"/>
      <c r="G67" s="130"/>
      <c r="H67" s="140"/>
      <c r="J67" s="14"/>
    </row>
    <row r="68" spans="1:8" ht="12.75" customHeight="1">
      <c r="A68" s="20">
        <v>41</v>
      </c>
      <c r="B68" s="19" t="s">
        <v>94</v>
      </c>
      <c r="C68" s="211"/>
      <c r="D68" s="105"/>
      <c r="E68" s="102">
        <v>1000</v>
      </c>
      <c r="F68" s="135"/>
      <c r="G68" s="130"/>
      <c r="H68" s="140"/>
    </row>
    <row r="69" spans="1:8" ht="12.75" customHeight="1">
      <c r="A69" s="20">
        <v>42</v>
      </c>
      <c r="B69" s="19" t="s">
        <v>95</v>
      </c>
      <c r="C69" s="211"/>
      <c r="D69" s="105"/>
      <c r="E69" s="102">
        <v>1500</v>
      </c>
      <c r="F69" s="135"/>
      <c r="G69" s="130"/>
      <c r="H69" s="140"/>
    </row>
    <row r="70" spans="1:8" ht="12.75" customHeight="1">
      <c r="A70" s="20">
        <v>43</v>
      </c>
      <c r="B70" s="19" t="s">
        <v>96</v>
      </c>
      <c r="C70" s="211"/>
      <c r="D70" s="105"/>
      <c r="E70" s="102">
        <v>8500</v>
      </c>
      <c r="F70" s="130" t="s">
        <v>130</v>
      </c>
      <c r="H70" s="140"/>
    </row>
    <row r="71" spans="1:8" ht="12.75" customHeight="1">
      <c r="A71" s="20">
        <v>44</v>
      </c>
      <c r="B71" s="19" t="s">
        <v>97</v>
      </c>
      <c r="C71" s="211"/>
      <c r="D71" s="105"/>
      <c r="E71" s="102">
        <v>200</v>
      </c>
      <c r="F71" s="130"/>
      <c r="H71" s="140"/>
    </row>
    <row r="72" spans="1:8" ht="12.75" customHeight="1">
      <c r="A72" s="20">
        <v>45</v>
      </c>
      <c r="B72" s="19" t="s">
        <v>98</v>
      </c>
      <c r="C72" s="211"/>
      <c r="D72" s="105"/>
      <c r="E72" s="102">
        <v>1500</v>
      </c>
      <c r="F72" s="130"/>
      <c r="H72" s="140"/>
    </row>
    <row r="73" spans="1:8" ht="12.75" customHeight="1">
      <c r="A73" s="20">
        <v>46</v>
      </c>
      <c r="B73" s="19" t="s">
        <v>99</v>
      </c>
      <c r="C73" s="211"/>
      <c r="D73" s="105"/>
      <c r="E73" s="102">
        <v>150</v>
      </c>
      <c r="F73" s="130"/>
      <c r="H73" s="140"/>
    </row>
    <row r="74" spans="1:8" ht="12.75" customHeight="1">
      <c r="A74" s="20">
        <v>47</v>
      </c>
      <c r="B74" s="19" t="s">
        <v>100</v>
      </c>
      <c r="C74" s="211"/>
      <c r="D74" s="105"/>
      <c r="E74" s="102">
        <v>1250</v>
      </c>
      <c r="F74" s="130"/>
      <c r="H74" s="140"/>
    </row>
    <row r="75" spans="1:8" ht="12.75" customHeight="1">
      <c r="A75" s="20">
        <v>48</v>
      </c>
      <c r="B75" s="19" t="s">
        <v>101</v>
      </c>
      <c r="C75" s="211"/>
      <c r="D75" s="105"/>
      <c r="E75" s="102">
        <v>7000</v>
      </c>
      <c r="F75" s="130" t="s">
        <v>129</v>
      </c>
      <c r="H75" s="140"/>
    </row>
    <row r="76" spans="1:8" ht="12.75" customHeight="1">
      <c r="A76" s="20">
        <v>49</v>
      </c>
      <c r="B76" s="10" t="s">
        <v>102</v>
      </c>
      <c r="C76" s="211"/>
      <c r="D76" s="105"/>
      <c r="E76" s="102">
        <v>91.5</v>
      </c>
      <c r="F76" s="135"/>
      <c r="G76" s="130"/>
      <c r="H76" s="140"/>
    </row>
    <row r="77" spans="1:8" ht="12.75" customHeight="1">
      <c r="A77" s="20">
        <v>50</v>
      </c>
      <c r="B77" s="10" t="s">
        <v>103</v>
      </c>
      <c r="C77" s="211"/>
      <c r="D77" s="105"/>
      <c r="E77" s="102">
        <v>500</v>
      </c>
      <c r="F77" s="135"/>
      <c r="G77" s="130"/>
      <c r="H77" s="140"/>
    </row>
    <row r="78" spans="1:8" ht="12.75" customHeight="1">
      <c r="A78" s="20">
        <v>51</v>
      </c>
      <c r="B78" s="10" t="s">
        <v>104</v>
      </c>
      <c r="C78" s="211"/>
      <c r="D78" s="105"/>
      <c r="E78" s="102">
        <v>88</v>
      </c>
      <c r="F78" s="135"/>
      <c r="G78" s="130"/>
      <c r="H78" s="140"/>
    </row>
    <row r="79" spans="1:8" ht="12.75" customHeight="1">
      <c r="A79" s="20">
        <v>52</v>
      </c>
      <c r="B79" s="19" t="s">
        <v>105</v>
      </c>
      <c r="C79" s="211"/>
      <c r="D79" s="105"/>
      <c r="E79" s="102">
        <v>500</v>
      </c>
      <c r="F79" s="135"/>
      <c r="G79" s="130"/>
      <c r="H79" s="140"/>
    </row>
    <row r="80" spans="1:8" ht="12.75" customHeight="1">
      <c r="A80" s="20">
        <v>52</v>
      </c>
      <c r="B80" s="19" t="s">
        <v>106</v>
      </c>
      <c r="C80" s="211"/>
      <c r="D80" s="105"/>
      <c r="E80" s="102">
        <v>1000</v>
      </c>
      <c r="F80" s="135"/>
      <c r="G80" s="130"/>
      <c r="H80" s="140"/>
    </row>
    <row r="81" spans="1:8" ht="12.75" customHeight="1">
      <c r="A81" s="20">
        <v>52</v>
      </c>
      <c r="B81" s="19" t="s">
        <v>107</v>
      </c>
      <c r="C81" s="211"/>
      <c r="D81" s="105"/>
      <c r="E81" s="102">
        <v>1800</v>
      </c>
      <c r="F81" s="135"/>
      <c r="G81" s="130"/>
      <c r="H81" s="140"/>
    </row>
    <row r="82" spans="1:8" ht="12.75" customHeight="1">
      <c r="A82" s="20">
        <v>52</v>
      </c>
      <c r="B82" s="19" t="s">
        <v>108</v>
      </c>
      <c r="C82" s="211"/>
      <c r="D82" s="105"/>
      <c r="E82" s="102">
        <v>2000</v>
      </c>
      <c r="F82" s="135"/>
      <c r="G82" s="130"/>
      <c r="H82" s="140"/>
    </row>
    <row r="83" spans="1:8" ht="12.75" customHeight="1">
      <c r="A83" s="20">
        <v>53</v>
      </c>
      <c r="B83" s="19" t="s">
        <v>109</v>
      </c>
      <c r="C83" s="211"/>
      <c r="D83" s="105"/>
      <c r="E83" s="102">
        <v>74</v>
      </c>
      <c r="F83" s="135"/>
      <c r="G83" s="130"/>
      <c r="H83" s="140"/>
    </row>
    <row r="84" spans="1:8" ht="12.75" customHeight="1">
      <c r="A84" s="20">
        <v>53</v>
      </c>
      <c r="B84" s="19" t="s">
        <v>110</v>
      </c>
      <c r="C84" s="211"/>
      <c r="D84" s="105">
        <v>6000</v>
      </c>
      <c r="E84" s="102"/>
      <c r="F84" s="135"/>
      <c r="G84" s="130"/>
      <c r="H84" s="140"/>
    </row>
    <row r="85" spans="1:8" ht="12.75" customHeight="1">
      <c r="A85" s="20">
        <v>54</v>
      </c>
      <c r="B85" s="19" t="s">
        <v>111</v>
      </c>
      <c r="C85" s="211"/>
      <c r="D85" s="105"/>
      <c r="E85" s="102">
        <v>565</v>
      </c>
      <c r="F85" s="135"/>
      <c r="G85" s="130"/>
      <c r="H85" s="140"/>
    </row>
    <row r="86" spans="1:8" ht="12.75" customHeight="1">
      <c r="A86" s="20">
        <v>55</v>
      </c>
      <c r="B86" s="19" t="s">
        <v>112</v>
      </c>
      <c r="C86" s="211"/>
      <c r="D86" s="105"/>
      <c r="E86" s="102">
        <v>8500</v>
      </c>
      <c r="F86" s="130" t="s">
        <v>128</v>
      </c>
      <c r="H86" s="140"/>
    </row>
    <row r="87" spans="1:8" ht="12.75" customHeight="1">
      <c r="A87" s="18">
        <v>56</v>
      </c>
      <c r="B87" s="10" t="s">
        <v>114</v>
      </c>
      <c r="C87" s="211"/>
      <c r="D87" s="105"/>
      <c r="E87" s="102">
        <v>63.5</v>
      </c>
      <c r="F87" s="135"/>
      <c r="G87" s="130"/>
      <c r="H87" s="140"/>
    </row>
    <row r="88" spans="1:8" ht="12.75" customHeight="1">
      <c r="A88" s="20">
        <v>57</v>
      </c>
      <c r="B88" s="11" t="s">
        <v>117</v>
      </c>
      <c r="C88" s="211"/>
      <c r="D88" s="107"/>
      <c r="E88" s="106">
        <v>609</v>
      </c>
      <c r="F88" s="135"/>
      <c r="G88" s="138"/>
      <c r="H88" s="131"/>
    </row>
    <row r="89" spans="1:9" ht="12.75" customHeight="1">
      <c r="A89" s="20">
        <v>58</v>
      </c>
      <c r="B89" s="11" t="s">
        <v>109</v>
      </c>
      <c r="C89" s="211"/>
      <c r="D89" s="107"/>
      <c r="E89" s="156"/>
      <c r="F89" s="135"/>
      <c r="G89" s="130" t="s">
        <v>194</v>
      </c>
      <c r="H89" s="142"/>
      <c r="I89" s="14"/>
    </row>
    <row r="90" spans="1:8" ht="12.75" customHeight="1">
      <c r="A90" s="20">
        <v>59</v>
      </c>
      <c r="B90" s="11" t="s">
        <v>118</v>
      </c>
      <c r="C90" s="211"/>
      <c r="D90" s="107"/>
      <c r="E90" s="106">
        <v>70.5</v>
      </c>
      <c r="F90" s="135"/>
      <c r="G90" s="138"/>
      <c r="H90" s="131"/>
    </row>
    <row r="91" spans="1:8" ht="12.75" customHeight="1">
      <c r="A91" s="20">
        <v>60</v>
      </c>
      <c r="B91" s="11" t="s">
        <v>120</v>
      </c>
      <c r="C91" s="211"/>
      <c r="D91" s="107"/>
      <c r="E91" s="106">
        <v>4700</v>
      </c>
      <c r="F91" s="130" t="s">
        <v>119</v>
      </c>
      <c r="G91" s="132"/>
      <c r="H91" s="131"/>
    </row>
    <row r="92" spans="1:8" ht="12.75" customHeight="1">
      <c r="A92" s="20">
        <v>61</v>
      </c>
      <c r="B92" s="11" t="s">
        <v>121</v>
      </c>
      <c r="C92" s="211"/>
      <c r="D92" s="107"/>
      <c r="E92" s="106">
        <v>700</v>
      </c>
      <c r="F92" s="135"/>
      <c r="G92" s="138"/>
      <c r="H92" s="131"/>
    </row>
    <row r="93" spans="1:8" ht="12.75" customHeight="1">
      <c r="A93" s="20">
        <v>62</v>
      </c>
      <c r="B93" s="11" t="s">
        <v>122</v>
      </c>
      <c r="C93" s="211"/>
      <c r="D93" s="107"/>
      <c r="E93" s="106">
        <v>420</v>
      </c>
      <c r="F93" s="135"/>
      <c r="G93" s="138"/>
      <c r="H93" s="131"/>
    </row>
    <row r="94" spans="1:8" ht="12.75" customHeight="1">
      <c r="A94" s="20">
        <v>63</v>
      </c>
      <c r="B94" s="11" t="s">
        <v>123</v>
      </c>
      <c r="C94" s="211"/>
      <c r="D94" s="107"/>
      <c r="E94" s="106">
        <v>1500</v>
      </c>
      <c r="F94" s="135"/>
      <c r="G94" s="138"/>
      <c r="H94" s="131"/>
    </row>
    <row r="95" spans="1:8" ht="12.75" customHeight="1">
      <c r="A95" s="20">
        <v>64</v>
      </c>
      <c r="B95" s="11" t="s">
        <v>124</v>
      </c>
      <c r="C95" s="211"/>
      <c r="D95" s="107">
        <v>1500</v>
      </c>
      <c r="E95" s="106"/>
      <c r="F95" s="135"/>
      <c r="G95" s="138"/>
      <c r="H95" s="131"/>
    </row>
    <row r="96" spans="1:8" ht="12.75" customHeight="1">
      <c r="A96" s="20">
        <v>65</v>
      </c>
      <c r="B96" s="11" t="s">
        <v>125</v>
      </c>
      <c r="C96" s="211"/>
      <c r="D96" s="107"/>
      <c r="E96" s="106">
        <v>1500</v>
      </c>
      <c r="F96" s="135"/>
      <c r="G96" s="138"/>
      <c r="H96" s="131"/>
    </row>
    <row r="97" spans="1:8" ht="12.75" customHeight="1">
      <c r="A97" s="20">
        <v>66</v>
      </c>
      <c r="B97" s="11" t="s">
        <v>126</v>
      </c>
      <c r="C97" s="211"/>
      <c r="D97" s="107"/>
      <c r="E97" s="106">
        <v>3000</v>
      </c>
      <c r="F97" s="135"/>
      <c r="G97" s="138"/>
      <c r="H97" s="131"/>
    </row>
    <row r="98" spans="1:8" ht="12.75" customHeight="1">
      <c r="A98" s="20">
        <v>67</v>
      </c>
      <c r="B98" s="11" t="s">
        <v>127</v>
      </c>
      <c r="C98" s="211"/>
      <c r="D98" s="107">
        <v>18000</v>
      </c>
      <c r="E98" s="106"/>
      <c r="F98" s="135"/>
      <c r="G98" s="138"/>
      <c r="H98" s="131"/>
    </row>
    <row r="99" spans="1:8" ht="12.75" customHeight="1">
      <c r="A99" s="20">
        <v>68</v>
      </c>
      <c r="B99" s="11" t="s">
        <v>132</v>
      </c>
      <c r="C99" s="211"/>
      <c r="D99" s="107"/>
      <c r="E99" s="106">
        <v>78.5</v>
      </c>
      <c r="F99" s="135"/>
      <c r="G99" s="138"/>
      <c r="H99" s="131"/>
    </row>
    <row r="100" spans="1:8" ht="12.75" customHeight="1">
      <c r="A100" s="20">
        <v>69</v>
      </c>
      <c r="B100" s="11" t="s">
        <v>133</v>
      </c>
      <c r="C100" s="211"/>
      <c r="D100" s="107"/>
      <c r="E100" s="106">
        <v>598</v>
      </c>
      <c r="F100" s="135"/>
      <c r="G100" s="138"/>
      <c r="H100" s="131"/>
    </row>
    <row r="101" spans="1:9" ht="12.75" customHeight="1">
      <c r="A101" s="20">
        <v>70</v>
      </c>
      <c r="B101" s="11" t="s">
        <v>134</v>
      </c>
      <c r="C101" s="211"/>
      <c r="D101" s="107"/>
      <c r="E101" s="106">
        <v>11500</v>
      </c>
      <c r="F101" s="130" t="s">
        <v>208</v>
      </c>
      <c r="G101" s="132"/>
      <c r="H101" s="131"/>
      <c r="I101" s="132"/>
    </row>
    <row r="102" spans="1:8" ht="12.75" customHeight="1">
      <c r="A102" s="20">
        <v>71</v>
      </c>
      <c r="B102" s="11" t="s">
        <v>135</v>
      </c>
      <c r="C102" s="211"/>
      <c r="D102" s="107">
        <v>6650</v>
      </c>
      <c r="E102" s="106"/>
      <c r="F102" s="135"/>
      <c r="G102" s="138"/>
      <c r="H102" s="131"/>
    </row>
    <row r="103" spans="1:8" ht="12.75" customHeight="1">
      <c r="A103" s="20">
        <v>72</v>
      </c>
      <c r="B103" s="11" t="s">
        <v>136</v>
      </c>
      <c r="C103" s="211"/>
      <c r="D103" s="107"/>
      <c r="E103" s="106">
        <v>3210</v>
      </c>
      <c r="F103" s="135"/>
      <c r="G103" s="138"/>
      <c r="H103" s="131"/>
    </row>
    <row r="104" spans="1:8" ht="12.75" customHeight="1">
      <c r="A104" s="20">
        <v>73</v>
      </c>
      <c r="B104" s="11" t="s">
        <v>137</v>
      </c>
      <c r="C104" s="211"/>
      <c r="D104" s="107"/>
      <c r="E104" s="106">
        <v>8050</v>
      </c>
      <c r="F104" s="135"/>
      <c r="G104" s="138"/>
      <c r="H104" s="131"/>
    </row>
    <row r="105" spans="1:8" ht="12.75" customHeight="1">
      <c r="A105" s="20">
        <v>74</v>
      </c>
      <c r="B105" s="11" t="s">
        <v>138</v>
      </c>
      <c r="C105" s="211"/>
      <c r="D105" s="107"/>
      <c r="E105" s="106">
        <v>4500</v>
      </c>
      <c r="F105" s="135"/>
      <c r="G105" s="138"/>
      <c r="H105" s="131"/>
    </row>
    <row r="106" spans="1:8" ht="12.75" customHeight="1">
      <c r="A106" s="20">
        <v>75</v>
      </c>
      <c r="B106" s="11" t="s">
        <v>139</v>
      </c>
      <c r="C106" s="211"/>
      <c r="D106" s="107"/>
      <c r="E106" s="106">
        <v>4000</v>
      </c>
      <c r="F106" s="135"/>
      <c r="G106" s="138"/>
      <c r="H106" s="131"/>
    </row>
    <row r="107" spans="1:8" ht="12.75" customHeight="1">
      <c r="A107" s="20">
        <v>76</v>
      </c>
      <c r="B107" s="11" t="s">
        <v>140</v>
      </c>
      <c r="C107" s="211"/>
      <c r="D107" s="107"/>
      <c r="E107" s="106">
        <v>875</v>
      </c>
      <c r="F107" s="135"/>
      <c r="G107" s="138"/>
      <c r="H107" s="131"/>
    </row>
    <row r="108" spans="1:8" ht="12.75" customHeight="1">
      <c r="A108" s="20">
        <v>77</v>
      </c>
      <c r="B108" s="11" t="s">
        <v>179</v>
      </c>
      <c r="C108" s="211"/>
      <c r="D108" s="107"/>
      <c r="E108" s="106">
        <v>6000</v>
      </c>
      <c r="F108" s="135"/>
      <c r="G108" s="138"/>
      <c r="H108" s="131"/>
    </row>
    <row r="109" spans="1:8" ht="12.75" customHeight="1">
      <c r="A109" s="20">
        <v>78</v>
      </c>
      <c r="B109" s="11" t="s">
        <v>141</v>
      </c>
      <c r="C109" s="211"/>
      <c r="D109" s="107">
        <v>10000</v>
      </c>
      <c r="E109" s="106"/>
      <c r="F109" s="135"/>
      <c r="G109" s="138"/>
      <c r="H109" s="131"/>
    </row>
    <row r="110" spans="1:8" ht="12.75" customHeight="1">
      <c r="A110" s="20">
        <v>79</v>
      </c>
      <c r="B110" s="11" t="s">
        <v>142</v>
      </c>
      <c r="C110" s="211"/>
      <c r="D110" s="107"/>
      <c r="E110" s="106">
        <v>2000</v>
      </c>
      <c r="F110" s="135"/>
      <c r="G110" s="138"/>
      <c r="H110" s="131"/>
    </row>
    <row r="111" spans="1:8" ht="12.75" customHeight="1">
      <c r="A111" s="20">
        <v>80</v>
      </c>
      <c r="B111" s="11" t="s">
        <v>143</v>
      </c>
      <c r="C111" s="211"/>
      <c r="D111" s="107">
        <v>1000</v>
      </c>
      <c r="E111" s="106"/>
      <c r="F111" s="135"/>
      <c r="G111" s="138"/>
      <c r="H111" s="131"/>
    </row>
    <row r="112" spans="1:8" ht="12.75" customHeight="1">
      <c r="A112" s="20">
        <v>80</v>
      </c>
      <c r="B112" s="11" t="s">
        <v>144</v>
      </c>
      <c r="C112" s="211"/>
      <c r="D112" s="107">
        <v>4100</v>
      </c>
      <c r="E112" s="106"/>
      <c r="F112" s="135"/>
      <c r="G112" s="138"/>
      <c r="H112" s="131"/>
    </row>
    <row r="113" spans="1:8" ht="12.75" customHeight="1">
      <c r="A113" s="20">
        <v>81</v>
      </c>
      <c r="B113" s="11" t="s">
        <v>145</v>
      </c>
      <c r="C113" s="211"/>
      <c r="D113" s="107">
        <v>200</v>
      </c>
      <c r="E113" s="106"/>
      <c r="F113" s="135"/>
      <c r="G113" s="138"/>
      <c r="H113" s="131"/>
    </row>
    <row r="114" spans="1:8" ht="12.75" customHeight="1">
      <c r="A114" s="20">
        <v>82</v>
      </c>
      <c r="B114" s="11" t="s">
        <v>146</v>
      </c>
      <c r="C114" s="211"/>
      <c r="D114" s="107">
        <v>1000</v>
      </c>
      <c r="E114" s="106"/>
      <c r="F114" s="135"/>
      <c r="G114" s="138"/>
      <c r="H114" s="131"/>
    </row>
    <row r="115" spans="1:8" ht="12.75" customHeight="1">
      <c r="A115" s="20">
        <v>83</v>
      </c>
      <c r="B115" s="11" t="s">
        <v>147</v>
      </c>
      <c r="C115" s="211"/>
      <c r="D115" s="107"/>
      <c r="E115" s="106">
        <v>2500</v>
      </c>
      <c r="F115" s="135"/>
      <c r="G115" s="138"/>
      <c r="H115" s="131"/>
    </row>
    <row r="116" spans="1:8" ht="12.75" customHeight="1">
      <c r="A116" s="20">
        <v>84</v>
      </c>
      <c r="B116" s="11" t="s">
        <v>148</v>
      </c>
      <c r="C116" s="211"/>
      <c r="D116" s="107"/>
      <c r="E116" s="106">
        <v>220</v>
      </c>
      <c r="F116" s="135"/>
      <c r="G116" s="138"/>
      <c r="H116" s="131"/>
    </row>
    <row r="117" spans="1:8" ht="12.75" customHeight="1">
      <c r="A117" s="20">
        <v>85</v>
      </c>
      <c r="B117" s="11" t="s">
        <v>149</v>
      </c>
      <c r="C117" s="211"/>
      <c r="D117" s="107">
        <v>1000</v>
      </c>
      <c r="E117" s="106"/>
      <c r="F117" s="135"/>
      <c r="G117" s="138"/>
      <c r="H117" s="131"/>
    </row>
    <row r="118" spans="1:8" ht="12.75" customHeight="1">
      <c r="A118" s="18">
        <v>85</v>
      </c>
      <c r="B118" s="11" t="s">
        <v>150</v>
      </c>
      <c r="C118" s="211"/>
      <c r="D118" s="105">
        <v>3651.48</v>
      </c>
      <c r="E118" s="102"/>
      <c r="F118" s="135"/>
      <c r="G118" s="130"/>
      <c r="H118" s="140"/>
    </row>
    <row r="119" spans="1:8" ht="15.75" customHeight="1" thickBot="1">
      <c r="A119" s="24"/>
      <c r="B119" s="13" t="s">
        <v>4</v>
      </c>
      <c r="C119" s="212"/>
      <c r="D119" s="155">
        <f>SUM(D59:D118)</f>
        <v>196476.22</v>
      </c>
      <c r="E119" s="155">
        <f>SUM(E59:E118)</f>
        <v>183607.72999999998</v>
      </c>
      <c r="F119" s="135"/>
      <c r="G119" s="132"/>
      <c r="H119" s="132"/>
    </row>
    <row r="120" spans="1:8" ht="13.5" customHeight="1" thickBot="1" thickTop="1">
      <c r="A120" s="21"/>
      <c r="B120" s="12"/>
      <c r="C120" s="73"/>
      <c r="D120" s="74"/>
      <c r="E120" s="75"/>
      <c r="F120" s="135"/>
      <c r="G120" s="132"/>
      <c r="H120" s="132"/>
    </row>
    <row r="121" spans="1:8" ht="20.25" customHeight="1" thickTop="1">
      <c r="A121" s="194" t="s">
        <v>116</v>
      </c>
      <c r="B121" s="213" t="s">
        <v>216</v>
      </c>
      <c r="C121" s="217"/>
      <c r="D121" s="76" t="s">
        <v>0</v>
      </c>
      <c r="E121" s="77"/>
      <c r="F121" s="135"/>
      <c r="G121" s="132"/>
      <c r="H121" s="132"/>
    </row>
    <row r="122" spans="1:8" ht="13.5" customHeight="1">
      <c r="A122" s="64"/>
      <c r="B122" s="149"/>
      <c r="C122" s="218"/>
      <c r="D122" s="150" t="s">
        <v>1</v>
      </c>
      <c r="E122" s="151" t="s">
        <v>2</v>
      </c>
      <c r="F122" s="135"/>
      <c r="G122" s="132"/>
      <c r="H122" s="132"/>
    </row>
    <row r="123" spans="1:8" ht="13.5" customHeight="1">
      <c r="A123" s="154" t="s">
        <v>3</v>
      </c>
      <c r="B123" s="99" t="s">
        <v>5</v>
      </c>
      <c r="C123" s="219"/>
      <c r="D123" s="128">
        <f>D119</f>
        <v>196476.22</v>
      </c>
      <c r="E123" s="129">
        <f>E119</f>
        <v>183607.72999999998</v>
      </c>
      <c r="F123" s="135"/>
      <c r="G123" s="132"/>
      <c r="H123" s="132"/>
    </row>
    <row r="124" spans="1:8" ht="12.75" customHeight="1">
      <c r="A124" s="18">
        <v>86</v>
      </c>
      <c r="B124" s="10" t="s">
        <v>151</v>
      </c>
      <c r="C124" s="219"/>
      <c r="D124" s="126">
        <v>1000</v>
      </c>
      <c r="E124" s="127"/>
      <c r="F124" s="135"/>
      <c r="G124" s="132"/>
      <c r="H124" s="132"/>
    </row>
    <row r="125" spans="1:8" ht="12.75" customHeight="1">
      <c r="A125" s="18">
        <v>87</v>
      </c>
      <c r="B125" s="10" t="s">
        <v>152</v>
      </c>
      <c r="C125" s="219"/>
      <c r="D125" s="128">
        <v>1000</v>
      </c>
      <c r="E125" s="127"/>
      <c r="F125" s="135"/>
      <c r="G125" s="132"/>
      <c r="H125" s="132"/>
    </row>
    <row r="126" spans="1:8" ht="12.75" customHeight="1">
      <c r="A126" s="18">
        <v>87</v>
      </c>
      <c r="B126" s="10" t="s">
        <v>153</v>
      </c>
      <c r="C126" s="219"/>
      <c r="D126" s="128">
        <v>1000</v>
      </c>
      <c r="E126" s="127"/>
      <c r="F126" s="135"/>
      <c r="G126" s="132"/>
      <c r="H126" s="132"/>
    </row>
    <row r="127" spans="1:8" ht="12.75" customHeight="1">
      <c r="A127" s="18">
        <v>88</v>
      </c>
      <c r="B127" s="10" t="s">
        <v>154</v>
      </c>
      <c r="C127" s="219"/>
      <c r="D127" s="128">
        <v>1000</v>
      </c>
      <c r="E127" s="127"/>
      <c r="F127" s="135"/>
      <c r="G127" s="132"/>
      <c r="H127" s="132"/>
    </row>
    <row r="128" spans="1:8" ht="12.75" customHeight="1">
      <c r="A128" s="18">
        <v>89</v>
      </c>
      <c r="B128" s="10" t="s">
        <v>155</v>
      </c>
      <c r="C128" s="219"/>
      <c r="D128" s="128"/>
      <c r="E128" s="127">
        <v>600</v>
      </c>
      <c r="F128" s="135"/>
      <c r="G128" s="132"/>
      <c r="H128" s="132"/>
    </row>
    <row r="129" spans="1:8" ht="12.75" customHeight="1">
      <c r="A129" s="18">
        <v>89</v>
      </c>
      <c r="B129" s="125" t="s">
        <v>156</v>
      </c>
      <c r="C129" s="219"/>
      <c r="D129" s="128"/>
      <c r="E129" s="127">
        <v>1500</v>
      </c>
      <c r="F129" s="135"/>
      <c r="G129" s="132"/>
      <c r="H129" s="132"/>
    </row>
    <row r="130" spans="1:8" ht="12.75" customHeight="1">
      <c r="A130" s="18">
        <v>89</v>
      </c>
      <c r="B130" s="125" t="s">
        <v>157</v>
      </c>
      <c r="C130" s="219"/>
      <c r="D130" s="128"/>
      <c r="E130" s="127">
        <v>3000</v>
      </c>
      <c r="F130" s="135"/>
      <c r="G130" s="132"/>
      <c r="H130" s="132"/>
    </row>
    <row r="131" spans="1:8" ht="12.75" customHeight="1">
      <c r="A131" s="18">
        <v>89</v>
      </c>
      <c r="B131" s="125" t="s">
        <v>180</v>
      </c>
      <c r="C131" s="219"/>
      <c r="D131" s="128"/>
      <c r="E131" s="127">
        <v>1600</v>
      </c>
      <c r="F131" s="135"/>
      <c r="G131" s="132"/>
      <c r="H131" s="132"/>
    </row>
    <row r="132" spans="1:8" ht="12.75" customHeight="1">
      <c r="A132" s="18">
        <v>89</v>
      </c>
      <c r="B132" s="125" t="s">
        <v>158</v>
      </c>
      <c r="C132" s="219"/>
      <c r="D132" s="128"/>
      <c r="E132" s="127">
        <v>3000</v>
      </c>
      <c r="F132" s="135"/>
      <c r="G132" s="132"/>
      <c r="H132" s="132"/>
    </row>
    <row r="133" spans="1:8" ht="12.75" customHeight="1">
      <c r="A133" s="18">
        <v>90</v>
      </c>
      <c r="B133" s="10" t="s">
        <v>159</v>
      </c>
      <c r="C133" s="219"/>
      <c r="D133" s="128"/>
      <c r="E133" s="127">
        <v>1200</v>
      </c>
      <c r="F133" s="135"/>
      <c r="G133" s="132"/>
      <c r="H133" s="132"/>
    </row>
    <row r="134" spans="1:8" ht="12.75" customHeight="1">
      <c r="A134" s="18">
        <v>91</v>
      </c>
      <c r="B134" s="10" t="s">
        <v>160</v>
      </c>
      <c r="C134" s="219"/>
      <c r="D134" s="126"/>
      <c r="E134" s="129">
        <v>600</v>
      </c>
      <c r="F134" s="135"/>
      <c r="G134" s="132"/>
      <c r="H134" s="132"/>
    </row>
    <row r="135" spans="1:8" ht="12.75" customHeight="1">
      <c r="A135" s="18">
        <v>91</v>
      </c>
      <c r="B135" s="10" t="s">
        <v>161</v>
      </c>
      <c r="C135" s="219"/>
      <c r="D135" s="126"/>
      <c r="E135" s="127">
        <v>2000</v>
      </c>
      <c r="F135" s="135"/>
      <c r="G135" s="132"/>
      <c r="H135" s="132"/>
    </row>
    <row r="136" spans="1:8" ht="12.75" customHeight="1">
      <c r="A136" s="18">
        <v>91</v>
      </c>
      <c r="B136" s="10" t="s">
        <v>162</v>
      </c>
      <c r="C136" s="219"/>
      <c r="D136" s="126"/>
      <c r="E136" s="127">
        <v>10500</v>
      </c>
      <c r="F136" s="135"/>
      <c r="G136" s="132"/>
      <c r="H136" s="132"/>
    </row>
    <row r="137" spans="1:8" ht="12.75" customHeight="1">
      <c r="A137" s="18">
        <v>91</v>
      </c>
      <c r="B137" s="10" t="s">
        <v>163</v>
      </c>
      <c r="C137" s="219"/>
      <c r="D137" s="126">
        <v>240</v>
      </c>
      <c r="E137" s="129"/>
      <c r="F137" s="135"/>
      <c r="G137" s="132"/>
      <c r="H137" s="132"/>
    </row>
    <row r="138" spans="1:8" ht="12.75" customHeight="1">
      <c r="A138" s="18">
        <v>92</v>
      </c>
      <c r="B138" s="10" t="s">
        <v>164</v>
      </c>
      <c r="C138" s="219"/>
      <c r="D138" s="126"/>
      <c r="E138" s="129">
        <v>375</v>
      </c>
      <c r="F138" s="135"/>
      <c r="G138" s="132"/>
      <c r="H138" s="132"/>
    </row>
    <row r="139" spans="1:8" ht="12.75" customHeight="1">
      <c r="A139" s="18">
        <v>92</v>
      </c>
      <c r="B139" s="10" t="s">
        <v>165</v>
      </c>
      <c r="C139" s="219"/>
      <c r="D139" s="126"/>
      <c r="E139" s="129">
        <v>3000</v>
      </c>
      <c r="F139" s="135"/>
      <c r="G139" s="132"/>
      <c r="H139" s="132"/>
    </row>
    <row r="140" spans="1:8" ht="12.75" customHeight="1">
      <c r="A140" s="18">
        <v>93</v>
      </c>
      <c r="B140" s="10" t="s">
        <v>166</v>
      </c>
      <c r="C140" s="220"/>
      <c r="D140" s="126"/>
      <c r="E140" s="129">
        <v>3700</v>
      </c>
      <c r="F140" s="135"/>
      <c r="G140" s="132"/>
      <c r="H140" s="132"/>
    </row>
    <row r="141" spans="1:8" ht="12.75" customHeight="1">
      <c r="A141" s="18">
        <v>94</v>
      </c>
      <c r="B141" s="10" t="s">
        <v>167</v>
      </c>
      <c r="C141" s="220"/>
      <c r="D141" s="126"/>
      <c r="E141" s="127">
        <v>102</v>
      </c>
      <c r="F141" s="135"/>
      <c r="G141" s="132"/>
      <c r="H141" s="132"/>
    </row>
    <row r="142" spans="1:8" ht="12.75" customHeight="1">
      <c r="A142" s="18">
        <v>94</v>
      </c>
      <c r="B142" s="10" t="s">
        <v>168</v>
      </c>
      <c r="C142" s="220"/>
      <c r="D142" s="126">
        <v>20000</v>
      </c>
      <c r="E142" s="127"/>
      <c r="F142" s="135"/>
      <c r="G142" s="132"/>
      <c r="H142" s="132"/>
    </row>
    <row r="143" spans="1:8" ht="12.75" customHeight="1">
      <c r="A143" s="18">
        <v>94</v>
      </c>
      <c r="B143" s="10" t="s">
        <v>169</v>
      </c>
      <c r="C143" s="220"/>
      <c r="D143" s="126">
        <v>2000</v>
      </c>
      <c r="E143" s="127"/>
      <c r="F143" s="135"/>
      <c r="G143" s="132"/>
      <c r="H143" s="132"/>
    </row>
    <row r="144" spans="1:8" ht="12.75" customHeight="1">
      <c r="A144" s="18">
        <v>94</v>
      </c>
      <c r="B144" s="10" t="s">
        <v>170</v>
      </c>
      <c r="C144" s="220"/>
      <c r="D144" s="126">
        <v>725</v>
      </c>
      <c r="E144" s="127"/>
      <c r="F144" s="135"/>
      <c r="G144" s="132"/>
      <c r="H144" s="132"/>
    </row>
    <row r="145" spans="1:8" ht="12.75" customHeight="1">
      <c r="A145" s="18">
        <v>94</v>
      </c>
      <c r="B145" s="10" t="s">
        <v>171</v>
      </c>
      <c r="C145" s="220"/>
      <c r="D145" s="126">
        <v>2000</v>
      </c>
      <c r="E145" s="127"/>
      <c r="F145" s="135"/>
      <c r="G145" s="132"/>
      <c r="H145" s="132"/>
    </row>
    <row r="146" spans="1:8" ht="12.75" customHeight="1">
      <c r="A146" s="18">
        <v>94</v>
      </c>
      <c r="B146" s="10" t="s">
        <v>172</v>
      </c>
      <c r="C146" s="220"/>
      <c r="D146" s="126">
        <v>475</v>
      </c>
      <c r="E146" s="127"/>
      <c r="F146" s="135"/>
      <c r="G146" s="132"/>
      <c r="H146" s="132"/>
    </row>
    <row r="147" spans="1:12" ht="12.75" customHeight="1">
      <c r="A147" s="18">
        <v>94</v>
      </c>
      <c r="B147" s="10" t="s">
        <v>173</v>
      </c>
      <c r="C147" s="220"/>
      <c r="D147" s="126">
        <v>45895</v>
      </c>
      <c r="E147" s="127"/>
      <c r="F147" s="135"/>
      <c r="G147" s="132"/>
      <c r="H147" s="132"/>
      <c r="L147" s="14"/>
    </row>
    <row r="148" spans="1:8" ht="12.75" customHeight="1">
      <c r="A148" s="18">
        <v>94</v>
      </c>
      <c r="B148" s="10" t="s">
        <v>174</v>
      </c>
      <c r="C148" s="220"/>
      <c r="D148" s="126">
        <v>1000</v>
      </c>
      <c r="E148" s="127"/>
      <c r="F148" s="135"/>
      <c r="G148" s="132"/>
      <c r="H148" s="132"/>
    </row>
    <row r="149" spans="1:8" ht="12.75" customHeight="1">
      <c r="A149" s="18">
        <v>94</v>
      </c>
      <c r="B149" s="10" t="s">
        <v>175</v>
      </c>
      <c r="C149" s="220"/>
      <c r="D149" s="126"/>
      <c r="E149" s="127">
        <v>7.5</v>
      </c>
      <c r="F149" s="135"/>
      <c r="G149" s="132"/>
      <c r="H149" s="132"/>
    </row>
    <row r="150" spans="1:8" ht="12.75" customHeight="1">
      <c r="A150" s="18">
        <v>94</v>
      </c>
      <c r="B150" s="10" t="s">
        <v>176</v>
      </c>
      <c r="C150" s="220"/>
      <c r="D150" s="126">
        <v>263.76</v>
      </c>
      <c r="E150" s="127"/>
      <c r="F150" s="135"/>
      <c r="G150" s="132"/>
      <c r="H150" s="132"/>
    </row>
    <row r="151" spans="1:8" ht="12.75" customHeight="1">
      <c r="A151" s="18">
        <v>94</v>
      </c>
      <c r="B151" s="10" t="s">
        <v>181</v>
      </c>
      <c r="C151" s="220"/>
      <c r="D151" s="126">
        <v>475</v>
      </c>
      <c r="E151" s="127"/>
      <c r="F151" s="135"/>
      <c r="G151" s="132"/>
      <c r="H151" s="132"/>
    </row>
    <row r="152" spans="1:6" ht="12.75" customHeight="1">
      <c r="A152" s="18"/>
      <c r="B152" s="19" t="s">
        <v>207</v>
      </c>
      <c r="C152" s="219"/>
      <c r="D152" s="79">
        <v>0</v>
      </c>
      <c r="E152" s="80">
        <v>0</v>
      </c>
      <c r="F152" s="1"/>
    </row>
    <row r="153" spans="1:8" ht="17.25" customHeight="1" thickBot="1">
      <c r="A153" s="17"/>
      <c r="B153" s="152"/>
      <c r="C153" s="73"/>
      <c r="D153" s="153">
        <f>SUM(D123:D152)</f>
        <v>273549.98</v>
      </c>
      <c r="E153" s="78">
        <f>SUM(E123:E152)</f>
        <v>214792.22999999998</v>
      </c>
      <c r="F153" s="1"/>
      <c r="G153" s="168" t="s">
        <v>115</v>
      </c>
      <c r="H153" s="160"/>
    </row>
    <row r="154" spans="1:8" ht="15" customHeight="1" thickBot="1">
      <c r="A154" s="23"/>
      <c r="B154" s="122"/>
      <c r="C154" s="222" t="s">
        <v>220</v>
      </c>
      <c r="D154" s="22"/>
      <c r="E154" s="110">
        <f>SUM(D153-E153)</f>
        <v>58757.75</v>
      </c>
      <c r="F154" s="1"/>
      <c r="G154" s="186">
        <f>E154</f>
        <v>58757.75</v>
      </c>
      <c r="H154" s="187" t="s">
        <v>195</v>
      </c>
    </row>
    <row r="155" spans="1:8" ht="22.5" customHeight="1" thickBot="1" thickTop="1">
      <c r="A155" s="24"/>
      <c r="B155" s="221" t="s">
        <v>196</v>
      </c>
      <c r="C155" s="223">
        <v>44787.87</v>
      </c>
      <c r="D155" s="124" t="s">
        <v>20</v>
      </c>
      <c r="E155" s="120">
        <f>SUM(E154-C155)</f>
        <v>13969.879999999997</v>
      </c>
      <c r="F155" s="1"/>
      <c r="G155" s="123"/>
      <c r="H155" s="14"/>
    </row>
    <row r="156" spans="1:6" ht="13.5" thickTop="1">
      <c r="A156" s="4"/>
      <c r="B156" s="12"/>
      <c r="C156" s="3"/>
      <c r="D156" s="183"/>
      <c r="E156" s="184">
        <v>21000</v>
      </c>
      <c r="F156" s="158" t="s">
        <v>211</v>
      </c>
    </row>
    <row r="157" spans="2:10" ht="12.75">
      <c r="B157" s="26" t="s">
        <v>213</v>
      </c>
      <c r="D157" s="183"/>
      <c r="E157" s="184">
        <f>2850+550</f>
        <v>3400</v>
      </c>
      <c r="F157" s="158" t="s">
        <v>212</v>
      </c>
      <c r="J157" s="14"/>
    </row>
    <row r="158" spans="4:10" ht="12.75">
      <c r="D158" s="183"/>
      <c r="E158" s="185">
        <v>7950</v>
      </c>
      <c r="F158" s="158" t="s">
        <v>204</v>
      </c>
      <c r="J158" s="14"/>
    </row>
    <row r="159" spans="2:10" ht="12.75">
      <c r="B159" s="134"/>
      <c r="D159" s="71"/>
      <c r="E159" s="185">
        <v>-3500</v>
      </c>
      <c r="F159" s="158" t="s">
        <v>205</v>
      </c>
      <c r="J159" s="14"/>
    </row>
    <row r="160" spans="2:10" ht="13.5" thickBot="1">
      <c r="B160" s="26" t="s">
        <v>187</v>
      </c>
      <c r="D160" s="72"/>
      <c r="E160" s="121">
        <f>SUM(E155:E159)-307</f>
        <v>42512.88</v>
      </c>
      <c r="J160" s="14"/>
    </row>
    <row r="161" ht="13.5" thickTop="1">
      <c r="B161" s="133" t="s">
        <v>200</v>
      </c>
    </row>
    <row r="162" ht="12.75">
      <c r="B162" s="133"/>
    </row>
    <row r="163" ht="12.75">
      <c r="B163" s="133"/>
    </row>
    <row r="164" ht="12.75">
      <c r="B164" s="133"/>
    </row>
    <row r="165" ht="12.75">
      <c r="B165" s="133"/>
    </row>
    <row r="166" ht="12.75">
      <c r="B166" s="133"/>
    </row>
    <row r="167" ht="12.75">
      <c r="B167" s="133"/>
    </row>
    <row r="168" ht="12.75">
      <c r="B168" s="133"/>
    </row>
    <row r="169" ht="12.75">
      <c r="B169" s="133"/>
    </row>
    <row r="170" ht="12.75">
      <c r="B170" s="133"/>
    </row>
    <row r="171" ht="12.75">
      <c r="B171" s="133"/>
    </row>
    <row r="172" ht="12.75">
      <c r="B172" s="133"/>
    </row>
    <row r="173" ht="12.75">
      <c r="B173" s="133"/>
    </row>
    <row r="174" ht="12.75">
      <c r="B174" s="215" t="s">
        <v>218</v>
      </c>
    </row>
    <row r="175" spans="8:9" ht="12.75">
      <c r="H175"/>
      <c r="I175"/>
    </row>
    <row r="176" spans="2:9" ht="12.75">
      <c r="B176" s="168"/>
      <c r="C176" s="169" t="s">
        <v>197</v>
      </c>
      <c r="D176" s="177"/>
      <c r="E176" s="178"/>
      <c r="H176"/>
      <c r="I176"/>
    </row>
    <row r="177" spans="2:9" ht="12.75">
      <c r="B177" s="179">
        <v>6000</v>
      </c>
      <c r="C177" s="161" t="s">
        <v>201</v>
      </c>
      <c r="D177" s="1"/>
      <c r="E177" s="162"/>
      <c r="H177"/>
      <c r="I177"/>
    </row>
    <row r="178" spans="2:9" ht="12.75">
      <c r="B178" s="179">
        <v>1000</v>
      </c>
      <c r="C178" s="161" t="s">
        <v>202</v>
      </c>
      <c r="D178" s="1"/>
      <c r="E178" s="162"/>
      <c r="H178"/>
      <c r="I178"/>
    </row>
    <row r="179" spans="2:9" ht="12.75">
      <c r="B179" s="179">
        <v>475</v>
      </c>
      <c r="C179" s="161" t="s">
        <v>198</v>
      </c>
      <c r="D179" s="1"/>
      <c r="E179" s="162"/>
      <c r="H179"/>
      <c r="I179"/>
    </row>
    <row r="180" spans="2:9" ht="12.75">
      <c r="B180" s="179">
        <v>475</v>
      </c>
      <c r="C180" s="161" t="s">
        <v>199</v>
      </c>
      <c r="D180" s="1"/>
      <c r="E180" s="162"/>
      <c r="H180"/>
      <c r="I180"/>
    </row>
    <row r="181" spans="2:9" ht="12.75">
      <c r="B181" s="180">
        <f>SUM(B177:B180)</f>
        <v>7950</v>
      </c>
      <c r="C181" s="161"/>
      <c r="D181" s="1"/>
      <c r="E181" s="162"/>
      <c r="H181"/>
      <c r="I181"/>
    </row>
    <row r="182" spans="2:9" ht="12.75">
      <c r="B182" s="181">
        <v>-3000</v>
      </c>
      <c r="C182" s="161" t="s">
        <v>210</v>
      </c>
      <c r="D182" s="1"/>
      <c r="E182" s="162"/>
      <c r="H182"/>
      <c r="I182"/>
    </row>
    <row r="183" spans="2:9" ht="12.75">
      <c r="B183" s="181">
        <v>-500</v>
      </c>
      <c r="C183" s="161" t="s">
        <v>203</v>
      </c>
      <c r="D183" s="1"/>
      <c r="E183" s="162"/>
      <c r="H183"/>
      <c r="I183"/>
    </row>
    <row r="184" spans="2:9" ht="12.75" customHeight="1">
      <c r="B184" s="182">
        <f>SUM(B182:B183)</f>
        <v>-3500</v>
      </c>
      <c r="C184" s="165"/>
      <c r="D184" s="166"/>
      <c r="E184" s="167"/>
      <c r="H184"/>
      <c r="I184"/>
    </row>
    <row r="185" ht="12.75">
      <c r="D185" s="157"/>
    </row>
    <row r="186" spans="2:7" ht="12.75">
      <c r="B186" s="188" t="s">
        <v>18</v>
      </c>
      <c r="C186" s="159"/>
      <c r="D186" s="159"/>
      <c r="E186" s="159"/>
      <c r="F186" s="159"/>
      <c r="G186" s="160"/>
    </row>
    <row r="187" spans="2:7" ht="12.75">
      <c r="B187" s="189">
        <v>2006</v>
      </c>
      <c r="C187" s="190" t="s">
        <v>183</v>
      </c>
      <c r="D187" s="190" t="s">
        <v>182</v>
      </c>
      <c r="E187" s="1"/>
      <c r="F187" s="1"/>
      <c r="G187" s="162"/>
    </row>
    <row r="188" spans="2:7" ht="12.75">
      <c r="B188" s="152" t="s">
        <v>184</v>
      </c>
      <c r="C188" s="191"/>
      <c r="D188" s="191"/>
      <c r="E188" s="1"/>
      <c r="F188" s="1"/>
      <c r="G188" s="162"/>
    </row>
    <row r="189" spans="2:7" ht="12.75">
      <c r="B189" s="152" t="s">
        <v>185</v>
      </c>
      <c r="C189" s="191">
        <v>1500</v>
      </c>
      <c r="D189" s="191">
        <v>1500</v>
      </c>
      <c r="E189" s="192" t="s">
        <v>53</v>
      </c>
      <c r="F189" s="1"/>
      <c r="G189" s="162"/>
    </row>
    <row r="190" spans="2:7" ht="12.75">
      <c r="B190" s="152" t="s">
        <v>186</v>
      </c>
      <c r="C190" s="191">
        <v>1500</v>
      </c>
      <c r="D190" s="191">
        <v>1500</v>
      </c>
      <c r="E190" s="192" t="s">
        <v>53</v>
      </c>
      <c r="F190" s="1"/>
      <c r="G190" s="162"/>
    </row>
    <row r="191" spans="2:7" ht="12.75">
      <c r="B191" s="152" t="s">
        <v>187</v>
      </c>
      <c r="C191" s="191">
        <v>1500</v>
      </c>
      <c r="D191" s="191">
        <v>1500</v>
      </c>
      <c r="E191" s="192" t="s">
        <v>53</v>
      </c>
      <c r="F191" s="1"/>
      <c r="G191" s="162"/>
    </row>
    <row r="192" spans="2:7" ht="12.75">
      <c r="B192" s="152" t="s">
        <v>188</v>
      </c>
      <c r="C192" s="191">
        <v>1500</v>
      </c>
      <c r="D192" s="191">
        <v>1500</v>
      </c>
      <c r="E192" s="192" t="s">
        <v>67</v>
      </c>
      <c r="F192" s="1"/>
      <c r="G192" s="162"/>
    </row>
    <row r="193" spans="2:7" ht="12.75">
      <c r="B193" s="152" t="s">
        <v>189</v>
      </c>
      <c r="C193" s="191">
        <v>1500</v>
      </c>
      <c r="D193" s="191">
        <v>0</v>
      </c>
      <c r="E193" s="192" t="s">
        <v>53</v>
      </c>
      <c r="F193" s="1"/>
      <c r="G193" s="162"/>
    </row>
    <row r="194" spans="2:7" ht="12.75">
      <c r="B194" s="152" t="s">
        <v>190</v>
      </c>
      <c r="C194" s="191"/>
      <c r="D194" s="191">
        <v>1500</v>
      </c>
      <c r="E194" s="192" t="s">
        <v>53</v>
      </c>
      <c r="F194" s="1"/>
      <c r="G194" s="162"/>
    </row>
    <row r="195" spans="2:7" ht="12.75">
      <c r="B195" s="152" t="s">
        <v>191</v>
      </c>
      <c r="C195" s="191">
        <v>1500</v>
      </c>
      <c r="D195" s="191">
        <v>1500</v>
      </c>
      <c r="E195" s="192" t="s">
        <v>53</v>
      </c>
      <c r="F195" s="1"/>
      <c r="G195" s="162"/>
    </row>
    <row r="196" spans="2:7" ht="12.75">
      <c r="B196" s="152" t="s">
        <v>192</v>
      </c>
      <c r="C196" s="191">
        <v>1500</v>
      </c>
      <c r="D196" s="191">
        <v>1500</v>
      </c>
      <c r="E196" s="192" t="s">
        <v>53</v>
      </c>
      <c r="F196" s="1"/>
      <c r="G196" s="162"/>
    </row>
    <row r="197" spans="2:7" ht="12.75">
      <c r="B197" s="152" t="s">
        <v>193</v>
      </c>
      <c r="C197" s="191">
        <v>1500</v>
      </c>
      <c r="D197" s="191">
        <v>1500</v>
      </c>
      <c r="E197" s="192" t="s">
        <v>53</v>
      </c>
      <c r="F197" s="1"/>
      <c r="G197" s="162"/>
    </row>
    <row r="198" spans="2:7" ht="12.75">
      <c r="B198" s="152"/>
      <c r="C198" s="191"/>
      <c r="D198" s="191"/>
      <c r="E198" s="1"/>
      <c r="F198" s="1"/>
      <c r="G198" s="162"/>
    </row>
    <row r="199" spans="2:7" ht="12.75">
      <c r="B199" s="152"/>
      <c r="C199" s="191">
        <f>SUM(C188:C198)</f>
        <v>12000</v>
      </c>
      <c r="D199" s="191">
        <f>SUM(D189:D198)</f>
        <v>12000</v>
      </c>
      <c r="E199" s="3"/>
      <c r="F199" s="1"/>
      <c r="G199" s="162"/>
    </row>
    <row r="200" spans="2:7" ht="12.75">
      <c r="B200" s="83" t="s">
        <v>21</v>
      </c>
      <c r="C200" s="84">
        <f>SUM(C199:D199)</f>
        <v>24000</v>
      </c>
      <c r="D200" s="176"/>
      <c r="E200" s="3"/>
      <c r="F200" s="1"/>
      <c r="G200" s="162"/>
    </row>
    <row r="201" spans="2:7" ht="12.75">
      <c r="B201" s="163"/>
      <c r="C201" s="164"/>
      <c r="D201" s="193"/>
      <c r="E201" s="164"/>
      <c r="F201" s="166"/>
      <c r="G201" s="167"/>
    </row>
  </sheetData>
  <printOptions/>
  <pageMargins left="0.35433070866141736" right="0" top="0.7086614173228347" bottom="0.5905511811023623" header="0.31496062992125984" footer="0.11811023622047245"/>
  <pageSetup fitToHeight="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9" zoomScaleNormal="79" workbookViewId="0" topLeftCell="A1">
      <pane ySplit="8415" topLeftCell="BM283" activePane="topLeft" state="split"/>
      <selection pane="topLeft" activeCell="D23" sqref="A1:D23"/>
      <selection pane="bottomLeft" activeCell="A283" sqref="A283"/>
    </sheetView>
  </sheetViews>
  <sheetFormatPr defaultColWidth="11.421875" defaultRowHeight="12.75"/>
  <cols>
    <col min="1" max="1" width="49.7109375" style="2" customWidth="1"/>
    <col min="2" max="2" width="10.421875" style="5" customWidth="1"/>
    <col min="3" max="3" width="46.7109375" style="6" customWidth="1"/>
    <col min="4" max="4" width="10.7109375" style="7" customWidth="1"/>
    <col min="5" max="16384" width="9.140625" style="2" customWidth="1"/>
  </cols>
  <sheetData>
    <row r="1" spans="2:5" ht="30" customHeight="1">
      <c r="B1" s="170" t="s">
        <v>80</v>
      </c>
      <c r="C1" s="27"/>
      <c r="D1" s="27"/>
      <c r="E1" s="28"/>
    </row>
    <row r="2" spans="1:5" ht="30" customHeight="1">
      <c r="A2" s="40"/>
      <c r="B2" s="27"/>
      <c r="C2" s="27"/>
      <c r="D2" s="27"/>
      <c r="E2" s="28"/>
    </row>
    <row r="3" spans="1:5" ht="15.75">
      <c r="A3" s="41" t="s">
        <v>26</v>
      </c>
      <c r="B3" s="29"/>
      <c r="C3" s="70" t="s">
        <v>27</v>
      </c>
      <c r="D3" s="30"/>
      <c r="E3" s="28"/>
    </row>
    <row r="4" spans="1:5" ht="12.75" customHeight="1">
      <c r="A4" s="32"/>
      <c r="B4" s="31"/>
      <c r="C4" s="32"/>
      <c r="D4" s="33"/>
      <c r="E4" s="28"/>
    </row>
    <row r="5" spans="1:5" ht="20.25" customHeight="1">
      <c r="A5" s="42"/>
      <c r="B5" s="46"/>
      <c r="C5" s="42"/>
      <c r="D5" s="43"/>
      <c r="E5" s="28"/>
    </row>
    <row r="6" spans="1:6" ht="16.5" customHeight="1">
      <c r="A6" s="48" t="s">
        <v>82</v>
      </c>
      <c r="B6" s="46">
        <v>58757.75</v>
      </c>
      <c r="C6" s="48" t="s">
        <v>81</v>
      </c>
      <c r="D6" s="44">
        <v>44787.87</v>
      </c>
      <c r="E6" s="28"/>
      <c r="F6" s="44"/>
    </row>
    <row r="7" spans="1:6" ht="16.5" customHeight="1">
      <c r="A7" s="48" t="s">
        <v>19</v>
      </c>
      <c r="B7" s="46">
        <v>-4000</v>
      </c>
      <c r="C7" s="48" t="s">
        <v>19</v>
      </c>
      <c r="D7" s="44">
        <v>-28000</v>
      </c>
      <c r="E7" s="28"/>
      <c r="F7" s="44"/>
    </row>
    <row r="8" spans="1:6" ht="16.5" customHeight="1">
      <c r="A8" s="143" t="s">
        <v>204</v>
      </c>
      <c r="B8" s="46">
        <v>7950</v>
      </c>
      <c r="C8" s="143" t="s">
        <v>204</v>
      </c>
      <c r="D8" s="44">
        <v>5000</v>
      </c>
      <c r="E8" s="28"/>
      <c r="F8" s="46"/>
    </row>
    <row r="9" spans="1:5" ht="16.5" customHeight="1">
      <c r="A9" s="143" t="s">
        <v>205</v>
      </c>
      <c r="B9" s="46">
        <v>-3500</v>
      </c>
      <c r="C9" s="143" t="s">
        <v>205</v>
      </c>
      <c r="D9" s="148">
        <v>-5093</v>
      </c>
      <c r="E9" s="28"/>
    </row>
    <row r="10" spans="1:5" ht="16.5" customHeight="1">
      <c r="A10" s="143"/>
      <c r="B10" s="46"/>
      <c r="C10" s="42"/>
      <c r="D10" s="144">
        <f>SUM(D5:D9)</f>
        <v>16694.870000000003</v>
      </c>
      <c r="E10" s="28"/>
    </row>
    <row r="11" spans="1:5" ht="16.5" customHeight="1">
      <c r="A11" s="143"/>
      <c r="B11" s="46"/>
      <c r="C11" s="42"/>
      <c r="D11" s="144"/>
      <c r="E11" s="28"/>
    </row>
    <row r="12" spans="1:5" ht="33" customHeight="1">
      <c r="A12" s="35"/>
      <c r="B12" s="46"/>
      <c r="C12" s="146" t="s">
        <v>206</v>
      </c>
      <c r="D12" s="147">
        <f>B13-D10</f>
        <v>42512.88</v>
      </c>
      <c r="E12" s="28"/>
    </row>
    <row r="13" spans="1:6" ht="16.5" customHeight="1">
      <c r="A13" s="36" t="s">
        <v>6</v>
      </c>
      <c r="B13" s="145">
        <f>SUM(B5:B12)</f>
        <v>59207.75</v>
      </c>
      <c r="C13" s="32" t="s">
        <v>6</v>
      </c>
      <c r="D13" s="45">
        <f>D10+D12</f>
        <v>59207.75</v>
      </c>
      <c r="E13" s="28"/>
      <c r="F13" s="81"/>
    </row>
    <row r="14" spans="1:5" ht="16.5" customHeight="1">
      <c r="A14" s="34"/>
      <c r="B14" s="46"/>
      <c r="C14" s="34"/>
      <c r="D14" s="46"/>
      <c r="E14" s="28"/>
    </row>
    <row r="15" spans="1:5" ht="16.5" customHeight="1">
      <c r="A15" s="34"/>
      <c r="B15" s="46"/>
      <c r="C15" s="34"/>
      <c r="D15" s="46"/>
      <c r="E15" s="28"/>
    </row>
    <row r="16" spans="1:5" ht="12.75" customHeight="1">
      <c r="A16" s="27"/>
      <c r="B16" s="27"/>
      <c r="C16" s="27"/>
      <c r="D16" s="27"/>
      <c r="E16" s="28"/>
    </row>
    <row r="17" spans="2:5" ht="15">
      <c r="B17" s="26" t="s">
        <v>213</v>
      </c>
      <c r="C17" s="38"/>
      <c r="D17" s="39"/>
      <c r="E17" s="28"/>
    </row>
    <row r="18" spans="2:5" ht="15">
      <c r="B18" s="26"/>
      <c r="C18" s="38"/>
      <c r="D18" s="39"/>
      <c r="E18" s="28"/>
    </row>
    <row r="19" spans="2:5" ht="15">
      <c r="B19" s="26"/>
      <c r="C19" s="38"/>
      <c r="D19" s="39"/>
      <c r="E19" s="28"/>
    </row>
    <row r="20" spans="2:5" ht="15">
      <c r="B20" s="26"/>
      <c r="C20" s="38"/>
      <c r="D20" s="39"/>
      <c r="E20" s="28"/>
    </row>
    <row r="21" spans="2:5" ht="15">
      <c r="B21" s="21" t="s">
        <v>214</v>
      </c>
      <c r="C21" s="28"/>
      <c r="D21" s="39"/>
      <c r="E21" s="28"/>
    </row>
    <row r="22" spans="2:5" ht="15">
      <c r="B22" s="26" t="s">
        <v>187</v>
      </c>
      <c r="C22" s="38"/>
      <c r="D22" s="39"/>
      <c r="E22" s="28"/>
    </row>
    <row r="23" spans="2:5" ht="12" customHeight="1">
      <c r="B23" s="133" t="s">
        <v>200</v>
      </c>
      <c r="C23" s="38"/>
      <c r="D23" s="39"/>
      <c r="E23" s="28"/>
    </row>
    <row r="24" spans="2:5" ht="15">
      <c r="B24" s="37"/>
      <c r="C24" s="38"/>
      <c r="D24" s="39"/>
      <c r="E24" s="28"/>
    </row>
  </sheetData>
  <printOptions/>
  <pageMargins left="0.5511811023622047" right="0" top="1.6929133858267718" bottom="0.5118110236220472" header="0.5118110236220472" footer="0.31496062992125984"/>
  <pageSetup fitToHeight="0" fitToWidth="1" orientation="portrait" paperSize="9" scale="83" r:id="rId1"/>
  <headerFooter alignWithMargins="0">
    <oddHeader xml:space="preserve">&amp;C&amp;20REGNSKAP 2005&amp;R&amp;D               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Servicesenter</dc:creator>
  <cp:keywords/>
  <dc:description/>
  <cp:lastModifiedBy>Eva Andresen</cp:lastModifiedBy>
  <cp:lastPrinted>2007-01-04T21:05:42Z</cp:lastPrinted>
  <dcterms:created xsi:type="dcterms:W3CDTF">1998-08-24T18:06:54Z</dcterms:created>
  <dcterms:modified xsi:type="dcterms:W3CDTF">2007-01-04T21:11:23Z</dcterms:modified>
  <cp:category/>
  <cp:version/>
  <cp:contentType/>
  <cp:contentStatus/>
</cp:coreProperties>
</file>